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8180" windowHeight="9000"/>
  </bookViews>
  <sheets>
    <sheet name="Page 1" sheetId="4" r:id="rId1"/>
    <sheet name="Page 2" sheetId="5" r:id="rId2"/>
    <sheet name="Page 3" sheetId="6" state="hidden" r:id="rId3"/>
    <sheet name="Request Form" sheetId="1" r:id="rId4"/>
  </sheets>
  <definedNames>
    <definedName name="_xlnm.Print_Area" localSheetId="0">'Page 1'!$A$1:$Q$41</definedName>
    <definedName name="_xlnm.Print_Area" localSheetId="1">'Page 2'!$A$1:$Q$41</definedName>
    <definedName name="_xlnm.Print_Area" localSheetId="2">'Page 3'!$A$1:$Q$41</definedName>
    <definedName name="_xlnm.Print_Area" localSheetId="3">'Request Form'!$B$2:$U$36</definedName>
  </definedNames>
  <calcPr calcId="145621"/>
</workbook>
</file>

<file path=xl/calcChain.xml><?xml version="1.0" encoding="utf-8"?>
<calcChain xmlns="http://schemas.openxmlformats.org/spreadsheetml/2006/main">
  <c r="N41" i="4" l="1"/>
  <c r="N4" i="5" s="1"/>
  <c r="N41" i="5" s="1"/>
  <c r="N4" i="6" s="1"/>
  <c r="N41" i="6" s="1"/>
  <c r="M41" i="4"/>
  <c r="M4" i="5" s="1"/>
  <c r="M41" i="5" s="1"/>
  <c r="M4" i="6" s="1"/>
  <c r="M41" i="6" s="1"/>
  <c r="L4" i="6"/>
  <c r="K4" i="6"/>
  <c r="Q41" i="4"/>
  <c r="Q4" i="5" s="1"/>
  <c r="Q41" i="5" s="1"/>
  <c r="Q4" i="6" s="1"/>
  <c r="Q41" i="6" s="1"/>
  <c r="P41" i="4"/>
  <c r="P4" i="5" s="1"/>
  <c r="P41" i="5" s="1"/>
  <c r="P4" i="6" s="1"/>
  <c r="P41" i="6" s="1"/>
  <c r="O41" i="4"/>
  <c r="O4" i="5" s="1"/>
  <c r="O41" i="5" s="1"/>
  <c r="O4" i="6" s="1"/>
  <c r="O41" i="6" s="1"/>
  <c r="C44" i="6" l="1"/>
  <c r="H11" i="6"/>
  <c r="H18" i="6"/>
  <c r="F29" i="5"/>
  <c r="F25" i="5"/>
  <c r="H34" i="6"/>
  <c r="F7" i="5"/>
  <c r="J32" i="4"/>
  <c r="F36" i="5"/>
  <c r="J36" i="6"/>
  <c r="F33" i="4"/>
  <c r="I7" i="6"/>
  <c r="J18" i="6"/>
  <c r="I8" i="6"/>
  <c r="J29" i="6"/>
  <c r="J17" i="6"/>
  <c r="J25" i="4"/>
  <c r="J30" i="4"/>
  <c r="H13" i="5"/>
  <c r="F14" i="4"/>
  <c r="H30" i="4"/>
  <c r="H20" i="5"/>
  <c r="J37" i="4"/>
  <c r="J6" i="4"/>
  <c r="F14" i="5"/>
  <c r="J15" i="6"/>
  <c r="I37" i="5"/>
  <c r="G17" i="4"/>
  <c r="I23" i="4"/>
  <c r="H7" i="5"/>
  <c r="H23" i="4"/>
  <c r="I35" i="4"/>
  <c r="H21" i="5"/>
  <c r="H25" i="6"/>
  <c r="J38" i="5"/>
  <c r="H38" i="6"/>
  <c r="I36" i="4"/>
  <c r="G18" i="5"/>
  <c r="J21" i="6"/>
  <c r="J40" i="5"/>
  <c r="J20" i="6"/>
  <c r="H6" i="4"/>
  <c r="G16" i="6"/>
  <c r="G27" i="6"/>
  <c r="I7" i="5"/>
  <c r="H28" i="6"/>
  <c r="I32" i="6"/>
  <c r="G26" i="4"/>
  <c r="I5" i="4"/>
  <c r="F33" i="5"/>
  <c r="I25" i="6"/>
  <c r="G5" i="5"/>
  <c r="G7" i="4"/>
  <c r="H21" i="4"/>
  <c r="H31" i="4"/>
  <c r="J22" i="4"/>
  <c r="I40" i="5"/>
  <c r="F17" i="6"/>
  <c r="F23" i="6"/>
  <c r="F35" i="6"/>
  <c r="H14" i="5"/>
  <c r="F29" i="4"/>
  <c r="F23" i="5"/>
  <c r="F24" i="6"/>
  <c r="G39" i="5"/>
  <c r="J26" i="5"/>
  <c r="J31" i="5"/>
  <c r="J6" i="6"/>
  <c r="J9" i="5"/>
  <c r="H36" i="5"/>
  <c r="I22" i="4"/>
  <c r="F26" i="4"/>
  <c r="I27" i="6"/>
  <c r="I28" i="5"/>
  <c r="G16" i="5"/>
  <c r="F32" i="4"/>
  <c r="H30" i="6"/>
  <c r="J18" i="4"/>
  <c r="G9" i="5"/>
  <c r="F13" i="6"/>
  <c r="J18" i="5"/>
  <c r="J15" i="4"/>
  <c r="F30" i="5"/>
  <c r="I19" i="5"/>
  <c r="G14" i="5"/>
  <c r="J35" i="4"/>
  <c r="F16" i="5"/>
  <c r="I6" i="6"/>
  <c r="J40" i="6"/>
  <c r="G17" i="6"/>
  <c r="J14" i="5"/>
  <c r="G22" i="5"/>
  <c r="I14" i="4"/>
  <c r="F20" i="4"/>
  <c r="I12" i="5"/>
  <c r="H30" i="5"/>
  <c r="I39" i="4"/>
  <c r="I31" i="5"/>
  <c r="H34" i="5"/>
  <c r="I24" i="4"/>
  <c r="H9" i="6"/>
  <c r="F10" i="4"/>
  <c r="J33" i="6"/>
  <c r="I13" i="5"/>
  <c r="G33" i="5"/>
  <c r="F27" i="5"/>
  <c r="H11" i="5"/>
  <c r="J21" i="5"/>
  <c r="H19" i="4"/>
  <c r="H13" i="6"/>
  <c r="I28" i="6"/>
  <c r="I17" i="6"/>
  <c r="H21" i="6"/>
  <c r="G39" i="4"/>
  <c r="J28" i="5"/>
  <c r="G24" i="6"/>
  <c r="F15" i="6"/>
  <c r="G19" i="5"/>
  <c r="G35" i="5"/>
  <c r="I24" i="6"/>
  <c r="F32" i="5"/>
  <c r="G26" i="5"/>
  <c r="F4" i="4"/>
  <c r="F30" i="4"/>
  <c r="H18" i="5"/>
  <c r="G15" i="6"/>
  <c r="F12" i="4"/>
  <c r="H10" i="6"/>
  <c r="J22" i="5"/>
  <c r="H13" i="4"/>
  <c r="F31" i="4"/>
  <c r="G15" i="5"/>
  <c r="I10" i="6"/>
  <c r="G29" i="4"/>
  <c r="G23" i="4"/>
  <c r="F9" i="6"/>
  <c r="H24" i="6"/>
  <c r="G19" i="4"/>
  <c r="G17" i="5"/>
  <c r="J23" i="6"/>
  <c r="I31" i="4"/>
  <c r="I7" i="4"/>
  <c r="I12" i="6"/>
  <c r="F7" i="4"/>
  <c r="H7" i="6"/>
  <c r="I20" i="6"/>
  <c r="G11" i="4"/>
  <c r="H33" i="6"/>
  <c r="I32" i="5"/>
  <c r="I9" i="4"/>
  <c r="G25" i="5"/>
  <c r="I23" i="6"/>
  <c r="I13" i="4"/>
  <c r="J32" i="5"/>
  <c r="F27" i="6"/>
  <c r="H17" i="5"/>
  <c r="F21" i="5"/>
  <c r="J29" i="5"/>
  <c r="J12" i="6"/>
  <c r="G37" i="4"/>
  <c r="F9" i="4"/>
  <c r="H6" i="6"/>
  <c r="I15" i="6"/>
  <c r="G27" i="4"/>
  <c r="F5" i="4"/>
  <c r="H5" i="5"/>
  <c r="G8" i="6"/>
  <c r="F30" i="6"/>
  <c r="I24" i="5"/>
  <c r="F37" i="6"/>
  <c r="G32" i="6"/>
  <c r="F6" i="6"/>
  <c r="H12" i="6"/>
  <c r="I38" i="6"/>
  <c r="I6" i="5"/>
  <c r="J10" i="4"/>
  <c r="F28" i="4"/>
  <c r="J11" i="4"/>
  <c r="G21" i="4"/>
  <c r="I4" i="4"/>
  <c r="G11" i="6"/>
  <c r="J38" i="4"/>
  <c r="H28" i="5"/>
  <c r="F29" i="6"/>
  <c r="I33" i="4"/>
  <c r="I29" i="6"/>
  <c r="J37" i="5"/>
  <c r="J16" i="6"/>
  <c r="J24" i="5"/>
  <c r="I26" i="6"/>
  <c r="J5" i="5"/>
  <c r="F24" i="5"/>
  <c r="H15" i="6"/>
  <c r="F5" i="5"/>
  <c r="H26" i="6"/>
  <c r="J24" i="6"/>
  <c r="G13" i="5"/>
  <c r="J28" i="4"/>
  <c r="J13" i="5"/>
  <c r="G7" i="5"/>
  <c r="J7" i="4"/>
  <c r="F18" i="5"/>
  <c r="G24" i="5"/>
  <c r="I8" i="4"/>
  <c r="H36" i="4"/>
  <c r="G10" i="6"/>
  <c r="J16" i="4"/>
  <c r="I19" i="4"/>
  <c r="H40" i="5"/>
  <c r="F38" i="6"/>
  <c r="I30" i="5"/>
  <c r="J11" i="5"/>
  <c r="J36" i="4"/>
  <c r="F35" i="4"/>
  <c r="H22" i="4"/>
  <c r="G27" i="5"/>
  <c r="F26" i="6"/>
  <c r="H39" i="4"/>
  <c r="H25" i="4"/>
  <c r="H36" i="6"/>
  <c r="H38" i="4"/>
  <c r="I22" i="6"/>
  <c r="J22" i="6"/>
  <c r="I26" i="4"/>
  <c r="I17" i="5"/>
  <c r="G34" i="5"/>
  <c r="F25" i="6"/>
  <c r="G34" i="6"/>
  <c r="I18" i="4"/>
  <c r="F19" i="6"/>
  <c r="J13" i="4"/>
  <c r="I9" i="6"/>
  <c r="F22" i="6"/>
  <c r="I22" i="5"/>
  <c r="F39" i="5"/>
  <c r="I27" i="5"/>
  <c r="J27" i="4"/>
  <c r="H14" i="4"/>
  <c r="G20" i="4"/>
  <c r="H37" i="4"/>
  <c r="I15" i="4"/>
  <c r="F23" i="4"/>
  <c r="J21" i="4"/>
  <c r="J15" i="5"/>
  <c r="F36" i="4"/>
  <c r="G25" i="6"/>
  <c r="F7" i="6"/>
  <c r="G10" i="5"/>
  <c r="H29" i="5"/>
  <c r="H7" i="4"/>
  <c r="F28" i="6"/>
  <c r="J8" i="5"/>
  <c r="I11" i="4"/>
  <c r="G28" i="4"/>
  <c r="F13" i="5"/>
  <c r="F40" i="5"/>
  <c r="J5" i="6"/>
  <c r="I11" i="5"/>
  <c r="I39" i="6"/>
  <c r="J7" i="6"/>
  <c r="I18" i="5"/>
  <c r="F15" i="5"/>
  <c r="J37" i="6"/>
  <c r="H8" i="4"/>
  <c r="F22" i="4"/>
  <c r="I38" i="4"/>
  <c r="H28" i="4"/>
  <c r="J35" i="5"/>
  <c r="G26" i="6"/>
  <c r="F39" i="6"/>
  <c r="J19" i="6"/>
  <c r="I16" i="4"/>
  <c r="H29" i="6"/>
  <c r="J6" i="5"/>
  <c r="F11" i="4"/>
  <c r="G33" i="4"/>
  <c r="G23" i="6"/>
  <c r="J27" i="6"/>
  <c r="G37" i="5"/>
  <c r="I33" i="6"/>
  <c r="H22" i="5"/>
  <c r="I14" i="6"/>
  <c r="G29" i="5"/>
  <c r="F18" i="4"/>
  <c r="I27" i="4"/>
  <c r="H5" i="6"/>
  <c r="J14" i="6"/>
  <c r="J25" i="5"/>
  <c r="J19" i="4"/>
  <c r="J4" i="4"/>
  <c r="G28" i="6"/>
  <c r="H37" i="6"/>
  <c r="I19" i="6"/>
  <c r="H19" i="5"/>
  <c r="J39" i="4"/>
  <c r="H34" i="4"/>
  <c r="G22" i="6"/>
  <c r="F6" i="5"/>
  <c r="I6" i="4"/>
  <c r="I17" i="4"/>
  <c r="J11" i="6"/>
  <c r="G9" i="6"/>
  <c r="G30" i="5"/>
  <c r="G16" i="4"/>
  <c r="F34" i="6"/>
  <c r="G10" i="4"/>
  <c r="G12" i="5"/>
  <c r="J26" i="4"/>
  <c r="G23" i="5"/>
  <c r="F12" i="6"/>
  <c r="F31" i="6"/>
  <c r="H16" i="5"/>
  <c r="I20" i="5"/>
  <c r="H23" i="5"/>
  <c r="H20" i="6"/>
  <c r="J23" i="4"/>
  <c r="F34" i="5"/>
  <c r="G25" i="4"/>
  <c r="G34" i="4"/>
  <c r="G18" i="6"/>
  <c r="G8" i="5"/>
  <c r="H29" i="4"/>
  <c r="F17" i="5"/>
  <c r="I35" i="6"/>
  <c r="I28" i="4"/>
  <c r="G21" i="6"/>
  <c r="J33" i="4"/>
  <c r="H11" i="4"/>
  <c r="G13" i="6"/>
  <c r="G21" i="5"/>
  <c r="H5" i="4"/>
  <c r="F8" i="5"/>
  <c r="F36" i="6"/>
  <c r="G18" i="4"/>
  <c r="G30" i="6"/>
  <c r="I18" i="6"/>
  <c r="I10" i="5"/>
  <c r="F9" i="5"/>
  <c r="I36" i="6"/>
  <c r="J39" i="5"/>
  <c r="I20" i="4"/>
  <c r="G33" i="6"/>
  <c r="F21" i="4"/>
  <c r="G37" i="6"/>
  <c r="H35" i="6"/>
  <c r="H6" i="5"/>
  <c r="H20" i="4"/>
  <c r="H17" i="6"/>
  <c r="J16" i="5"/>
  <c r="I33" i="5"/>
  <c r="H33" i="5"/>
  <c r="F10" i="5"/>
  <c r="J25" i="6"/>
  <c r="H25" i="5"/>
  <c r="G39" i="6"/>
  <c r="F40" i="6"/>
  <c r="F8" i="4"/>
  <c r="J9" i="4"/>
  <c r="I29" i="5"/>
  <c r="H19" i="6"/>
  <c r="F28" i="5"/>
  <c r="G36" i="4"/>
  <c r="J34" i="6"/>
  <c r="J12" i="4"/>
  <c r="I13" i="6"/>
  <c r="H14" i="6"/>
  <c r="G40" i="5"/>
  <c r="H31" i="6"/>
  <c r="J29" i="4"/>
  <c r="F18" i="6"/>
  <c r="J27" i="5"/>
  <c r="J10" i="5"/>
  <c r="H39" i="6"/>
  <c r="G13" i="4"/>
  <c r="J8" i="4"/>
  <c r="I34" i="5"/>
  <c r="J24" i="4"/>
  <c r="G8" i="4"/>
  <c r="I37" i="6"/>
  <c r="J8" i="6"/>
  <c r="G32" i="5"/>
  <c r="G12" i="4"/>
  <c r="F27" i="4"/>
  <c r="F13" i="4"/>
  <c r="H35" i="5"/>
  <c r="G6" i="5"/>
  <c r="F20" i="6"/>
  <c r="F39" i="4"/>
  <c r="J12" i="5"/>
  <c r="J38" i="6"/>
  <c r="J17" i="4"/>
  <c r="H26" i="4"/>
  <c r="F16" i="6"/>
  <c r="F19" i="4"/>
  <c r="J34" i="5"/>
  <c r="J36" i="5"/>
  <c r="H12" i="5"/>
  <c r="J33" i="5"/>
  <c r="J7" i="5"/>
  <c r="H40" i="6"/>
  <c r="H10" i="4"/>
  <c r="G31" i="4"/>
  <c r="H15" i="4"/>
  <c r="G31" i="6"/>
  <c r="G20" i="6"/>
  <c r="J19" i="5"/>
  <c r="H4" i="4"/>
  <c r="J26" i="6"/>
  <c r="I15" i="5"/>
  <c r="J5" i="4"/>
  <c r="F24" i="4"/>
  <c r="H32" i="5"/>
  <c r="H9" i="4"/>
  <c r="G22" i="4"/>
  <c r="I30" i="6"/>
  <c r="H39" i="5"/>
  <c r="F32" i="6"/>
  <c r="G6" i="6"/>
  <c r="G36" i="6"/>
  <c r="I25" i="4"/>
  <c r="J23" i="5"/>
  <c r="I31" i="6"/>
  <c r="J34" i="4"/>
  <c r="J28" i="6"/>
  <c r="G35" i="6"/>
  <c r="J40" i="4"/>
  <c r="F20" i="5"/>
  <c r="F31" i="5"/>
  <c r="F38" i="5"/>
  <c r="I26" i="5"/>
  <c r="I36" i="5"/>
  <c r="I21" i="4"/>
  <c r="F38" i="4"/>
  <c r="H15" i="5"/>
  <c r="H26" i="5"/>
  <c r="H37" i="5"/>
  <c r="G19" i="6"/>
  <c r="G20" i="5"/>
  <c r="H17" i="4"/>
  <c r="G31" i="5"/>
  <c r="H22" i="6"/>
  <c r="G15" i="4"/>
  <c r="F5" i="6"/>
  <c r="I16" i="6"/>
  <c r="F12" i="5"/>
  <c r="F25" i="4"/>
  <c r="I10" i="4"/>
  <c r="H16" i="6"/>
  <c r="I5" i="6"/>
  <c r="F40" i="4"/>
  <c r="I11" i="6"/>
  <c r="J32" i="6"/>
  <c r="G9" i="4"/>
  <c r="H10" i="5"/>
  <c r="I37" i="4"/>
  <c r="I29" i="4"/>
  <c r="J35" i="6"/>
  <c r="G29" i="6"/>
  <c r="G5" i="4"/>
  <c r="F33" i="6"/>
  <c r="G36" i="5"/>
  <c r="J9" i="6"/>
  <c r="I25" i="5"/>
  <c r="F15" i="4"/>
  <c r="F17" i="4"/>
  <c r="I35" i="5"/>
  <c r="G24" i="4"/>
  <c r="I5" i="5"/>
  <c r="H8" i="5"/>
  <c r="H18" i="4"/>
  <c r="F8" i="6"/>
  <c r="I40" i="6"/>
  <c r="F19" i="5"/>
  <c r="H24" i="4"/>
  <c r="J20" i="5"/>
  <c r="I16" i="5"/>
  <c r="F6" i="4"/>
  <c r="F37" i="4"/>
  <c r="G30" i="4"/>
  <c r="I21" i="5"/>
  <c r="H32" i="6"/>
  <c r="F10" i="6"/>
  <c r="F37" i="5"/>
  <c r="G32" i="4"/>
  <c r="I9" i="5"/>
  <c r="G12" i="6"/>
  <c r="F14" i="6"/>
  <c r="G40" i="6"/>
  <c r="I38" i="5"/>
  <c r="F11" i="5"/>
  <c r="G11" i="5"/>
  <c r="G38" i="5"/>
  <c r="H27" i="4"/>
  <c r="J17" i="5"/>
  <c r="G14" i="4"/>
  <c r="H8" i="6"/>
  <c r="J31" i="6"/>
  <c r="G7" i="6"/>
  <c r="I23" i="5"/>
  <c r="H35" i="4"/>
  <c r="G38" i="4"/>
  <c r="F26" i="5"/>
  <c r="G4" i="4"/>
  <c r="I12" i="4"/>
  <c r="G35" i="4"/>
  <c r="I30" i="4"/>
  <c r="J30" i="5"/>
  <c r="I34" i="4"/>
  <c r="H12" i="4"/>
  <c r="J39" i="6"/>
  <c r="H31" i="5"/>
  <c r="F34" i="4"/>
  <c r="H40" i="4"/>
  <c r="J31" i="4"/>
  <c r="H24" i="5"/>
  <c r="F11" i="6"/>
  <c r="G40" i="4"/>
  <c r="J13" i="6"/>
  <c r="G38" i="6"/>
  <c r="J14" i="4"/>
  <c r="J20" i="4"/>
  <c r="G5" i="6"/>
  <c r="G14" i="6"/>
  <c r="H27" i="5"/>
  <c r="H32" i="4"/>
  <c r="H9" i="5"/>
  <c r="I39" i="5"/>
  <c r="I32" i="4"/>
  <c r="H38" i="5"/>
  <c r="J30" i="6"/>
  <c r="H16" i="4"/>
  <c r="G28" i="5"/>
  <c r="F22" i="5"/>
  <c r="F16" i="4"/>
  <c r="I40" i="4"/>
  <c r="I14" i="5"/>
  <c r="H23" i="6"/>
  <c r="H33" i="4"/>
  <c r="I21" i="6"/>
  <c r="F21" i="6"/>
  <c r="H27" i="6"/>
  <c r="G6" i="4"/>
  <c r="F35" i="5"/>
  <c r="I34" i="6"/>
  <c r="I8" i="5"/>
  <c r="J10" i="6"/>
  <c r="C35" i="5" l="1"/>
  <c r="C21" i="6"/>
  <c r="C16" i="4"/>
  <c r="C22" i="5"/>
  <c r="C11" i="6"/>
  <c r="C34" i="4"/>
  <c r="G41" i="4"/>
  <c r="G4" i="5" s="1"/>
  <c r="G41" i="5" s="1"/>
  <c r="G4" i="6" s="1"/>
  <c r="G41" i="6" s="1"/>
  <c r="F19" i="1" s="1"/>
  <c r="C26" i="5"/>
  <c r="C11" i="5"/>
  <c r="C14" i="6"/>
  <c r="C37" i="5"/>
  <c r="C10" i="6"/>
  <c r="C37" i="4"/>
  <c r="C6" i="4"/>
  <c r="C19" i="5"/>
  <c r="C8" i="6"/>
  <c r="C17" i="4"/>
  <c r="C15" i="4"/>
  <c r="C33" i="6"/>
  <c r="C40" i="4"/>
  <c r="C25" i="4"/>
  <c r="C12" i="5"/>
  <c r="C5" i="6"/>
  <c r="C38" i="4"/>
  <c r="C38" i="5"/>
  <c r="C31" i="5"/>
  <c r="C20" i="5"/>
  <c r="C32" i="6"/>
  <c r="C24" i="4"/>
  <c r="H41" i="4"/>
  <c r="H4" i="5" s="1"/>
  <c r="H41" i="5" s="1"/>
  <c r="H4" i="6" s="1"/>
  <c r="H41" i="6" s="1"/>
  <c r="F20" i="1" s="1"/>
  <c r="C19" i="4"/>
  <c r="C16" i="6"/>
  <c r="C39" i="4"/>
  <c r="C20" i="6"/>
  <c r="C13" i="4"/>
  <c r="C27" i="4"/>
  <c r="C18" i="6"/>
  <c r="C28" i="5"/>
  <c r="C8" i="4"/>
  <c r="C40" i="6"/>
  <c r="C10" i="5"/>
  <c r="C21" i="4"/>
  <c r="C9" i="5"/>
  <c r="C36" i="6"/>
  <c r="C8" i="5"/>
  <c r="C17" i="5"/>
  <c r="C34" i="5"/>
  <c r="C31" i="6"/>
  <c r="C12" i="6"/>
  <c r="C34" i="6"/>
  <c r="C6" i="5"/>
  <c r="J41" i="4"/>
  <c r="J4" i="5" s="1"/>
  <c r="J41" i="5" s="1"/>
  <c r="J4" i="6" s="1"/>
  <c r="J41" i="6" s="1"/>
  <c r="F22" i="1" s="1"/>
  <c r="C18" i="4"/>
  <c r="C11" i="4"/>
  <c r="C39" i="6"/>
  <c r="C22" i="4"/>
  <c r="C15" i="5"/>
  <c r="C40" i="5"/>
  <c r="C13" i="5"/>
  <c r="C28" i="6"/>
  <c r="C7" i="6"/>
  <c r="C36" i="4"/>
  <c r="C23" i="4"/>
  <c r="C39" i="5"/>
  <c r="C22" i="6"/>
  <c r="C19" i="6"/>
  <c r="C25" i="6"/>
  <c r="C26" i="6"/>
  <c r="C35" i="4"/>
  <c r="C38" i="6"/>
  <c r="C18" i="5"/>
  <c r="C5" i="5"/>
  <c r="C24" i="5"/>
  <c r="C29" i="6"/>
  <c r="I41" i="4"/>
  <c r="I4" i="5" s="1"/>
  <c r="I41" i="5" s="1"/>
  <c r="I4" i="6" s="1"/>
  <c r="I41" i="6" s="1"/>
  <c r="F21" i="1" s="1"/>
  <c r="C28" i="4"/>
  <c r="C6" i="6"/>
  <c r="C37" i="6"/>
  <c r="C30" i="6"/>
  <c r="C5" i="4"/>
  <c r="C9" i="4"/>
  <c r="C21" i="5"/>
  <c r="C27" i="6"/>
  <c r="C7" i="4"/>
  <c r="C9" i="6"/>
  <c r="C31" i="4"/>
  <c r="C12" i="4"/>
  <c r="C30" i="4"/>
  <c r="C4" i="4"/>
  <c r="D4" i="4" s="1"/>
  <c r="F41" i="4"/>
  <c r="F4" i="5" s="1"/>
  <c r="F41" i="5" s="1"/>
  <c r="F4" i="6" s="1"/>
  <c r="F41" i="6" s="1"/>
  <c r="F18" i="1" s="1"/>
  <c r="C32" i="5"/>
  <c r="C15" i="6"/>
  <c r="C27" i="5"/>
  <c r="C10" i="4"/>
  <c r="C20" i="4"/>
  <c r="C16" i="5"/>
  <c r="C30" i="5"/>
  <c r="C13" i="6"/>
  <c r="C32" i="4"/>
  <c r="C26" i="4"/>
  <c r="C24" i="6"/>
  <c r="C23" i="5"/>
  <c r="C29" i="4"/>
  <c r="C35" i="6"/>
  <c r="C23" i="6"/>
  <c r="C17" i="6"/>
  <c r="C33" i="5"/>
  <c r="C14" i="5"/>
  <c r="C14" i="4"/>
  <c r="C33" i="4"/>
  <c r="C36" i="5"/>
  <c r="C7" i="5"/>
  <c r="C25" i="5"/>
  <c r="C29" i="5"/>
  <c r="D5" i="4"/>
  <c r="F23" i="1" l="1"/>
  <c r="D6" i="4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" i="5" s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C45" i="6"/>
</calcChain>
</file>

<file path=xl/sharedStrings.xml><?xml version="1.0" encoding="utf-8"?>
<sst xmlns="http://schemas.openxmlformats.org/spreadsheetml/2006/main" count="156" uniqueCount="75">
  <si>
    <t>Service Unit:</t>
  </si>
  <si>
    <t>Girl's First Name:</t>
  </si>
  <si>
    <t>Funds Requested for:</t>
  </si>
  <si>
    <t>Amount Requested</t>
  </si>
  <si>
    <t>Membership Registration</t>
  </si>
  <si>
    <t>$</t>
  </si>
  <si>
    <t>Council Shop Purchase</t>
  </si>
  <si>
    <t>Program Event</t>
  </si>
  <si>
    <t>Bronze/Silver/Gold Project</t>
  </si>
  <si>
    <t>Take Action Project</t>
  </si>
  <si>
    <t>TOTAL Requested</t>
  </si>
  <si>
    <t>Rev 04/2017 Retention</t>
  </si>
  <si>
    <t>I have participated in a Girl Scouts of the Colonial Coast product sale program. All monies due and all required</t>
  </si>
  <si>
    <t>paperwork were turned in to the service unit product sales coordinator or individual girl coordinator as directed.</t>
  </si>
  <si>
    <t>expenses for caregivers, other girl members or for items unrelated to Girl Scouting.</t>
  </si>
  <si>
    <t xml:space="preserve">  Cookie Sale (year):</t>
  </si>
  <si>
    <t xml:space="preserve">  Middle Name:</t>
  </si>
  <si>
    <t>City:</t>
  </si>
  <si>
    <t>State:</t>
  </si>
  <si>
    <t>Street:</t>
  </si>
  <si>
    <t>Phone:</t>
  </si>
  <si>
    <t>Email:</t>
  </si>
  <si>
    <t>Request for Individually Registered Girl Funds</t>
  </si>
  <si>
    <t>To request reimbursement for items already purchased, attach receipts to this form. All items are subject to review by the</t>
  </si>
  <si>
    <t xml:space="preserve">service unit individual girl coordinator before being reimbursed. Funds will be paid directly to GSCCC or other approved </t>
  </si>
  <si>
    <t xml:space="preserve">vendor - no payment will be made directly to individual girls without receipt for expenses. Funds may not be requested for </t>
  </si>
  <si>
    <r>
      <t xml:space="preserve">  Last Name: </t>
    </r>
    <r>
      <rPr>
        <u/>
        <sz val="10"/>
        <color rgb="FF030303"/>
        <rFont val="Arial"/>
        <family val="2"/>
      </rPr>
      <t xml:space="preserve"> </t>
    </r>
  </si>
  <si>
    <r>
      <t xml:space="preserve">Other Information </t>
    </r>
    <r>
      <rPr>
        <sz val="10"/>
        <color rgb="FF030303"/>
        <rFont val="Arial"/>
        <family val="2"/>
      </rPr>
      <t>(Please list items. You may call the Council shop to place your order and obtain a total amount.)</t>
    </r>
  </si>
  <si>
    <t>Service unit product program funds are intended for girl use only. It is recommended that funds be requested in advance.</t>
  </si>
  <si>
    <t xml:space="preserve">Reviewed by: </t>
  </si>
  <si>
    <t>Check #:</t>
  </si>
  <si>
    <t>Date Mailed:</t>
  </si>
  <si>
    <t>Adapted by: su150 ss</t>
  </si>
  <si>
    <r>
      <t>Sign</t>
    </r>
    <r>
      <rPr>
        <sz val="8"/>
        <color rgb="FF1F1F1F"/>
        <rFont val="Arial"/>
        <family val="2"/>
      </rPr>
      <t>a</t>
    </r>
    <r>
      <rPr>
        <sz val="8"/>
        <color rgb="FF030303"/>
        <rFont val="Arial"/>
        <family val="2"/>
      </rPr>
      <t>ture of SU Finance Coordinator</t>
    </r>
  </si>
  <si>
    <t xml:space="preserve">  Fall Product Sale (year):</t>
  </si>
  <si>
    <t xml:space="preserve">  Zip Code:</t>
  </si>
  <si>
    <t xml:space="preserve">&gt;&gt; Complete and return this form to the service unit financial coordinator. </t>
  </si>
  <si>
    <t>&gt;&gt; Allow 7-10 business days for processing.</t>
  </si>
  <si>
    <t>&gt;&gt; Direct all question to the service unit financial coordinator.</t>
  </si>
  <si>
    <t xml:space="preserve"> </t>
  </si>
  <si>
    <t>GSUSA</t>
  </si>
  <si>
    <t>Date</t>
  </si>
  <si>
    <t>Register</t>
  </si>
  <si>
    <t>Expense</t>
  </si>
  <si>
    <t>Member</t>
  </si>
  <si>
    <r>
      <t>&lt;</t>
    </r>
    <r>
      <rPr>
        <sz val="10"/>
        <rFont val="Arial"/>
        <family val="2"/>
      </rPr>
      <t xml:space="preserve"> Use column C to mark cleared checks. </t>
    </r>
  </si>
  <si>
    <t xml:space="preserve">money back due to a cancelled trip, etc. - </t>
  </si>
  <si>
    <t>entered as a negative expense same</t>
  </si>
  <si>
    <t>Totals</t>
  </si>
  <si>
    <t>Shop</t>
  </si>
  <si>
    <t>Purchases</t>
  </si>
  <si>
    <t>Council</t>
  </si>
  <si>
    <t>Program</t>
  </si>
  <si>
    <t>Events</t>
  </si>
  <si>
    <t>Bronze</t>
  </si>
  <si>
    <t>Silver</t>
  </si>
  <si>
    <t>Gold Project</t>
  </si>
  <si>
    <t>Take</t>
  </si>
  <si>
    <t>Action</t>
  </si>
  <si>
    <t>Project</t>
  </si>
  <si>
    <r>
      <rPr>
        <u/>
        <sz val="10"/>
        <rFont val="Arial"/>
        <family val="2"/>
      </rPr>
      <t>refund</t>
    </r>
    <r>
      <rPr>
        <sz val="10"/>
        <rFont val="Arial"/>
        <family val="2"/>
      </rPr>
      <t xml:space="preserve">: returning something to a store or getting </t>
    </r>
  </si>
  <si>
    <t>Total</t>
  </si>
  <si>
    <t>column as the expense</t>
  </si>
  <si>
    <t>Blance From Page 2 &gt;&gt;&gt;&gt;&gt;&gt;&gt;&gt;&gt;&gt;&gt;&gt;&gt;&gt;&gt;&gt;&gt;&gt;&gt;&gt;&gt;</t>
  </si>
  <si>
    <t>Date:</t>
  </si>
  <si>
    <t>Requested by:</t>
  </si>
  <si>
    <t>Please list all items on the ledger pages.</t>
  </si>
  <si>
    <r>
      <t>Sign</t>
    </r>
    <r>
      <rPr>
        <sz val="8"/>
        <color rgb="FF1F1F1F"/>
        <rFont val="Arial"/>
        <family val="2"/>
      </rPr>
      <t>a</t>
    </r>
    <r>
      <rPr>
        <sz val="8"/>
        <color rgb="FF030303"/>
        <rFont val="Arial"/>
        <family val="2"/>
      </rPr>
      <t>ture of Individu</t>
    </r>
    <r>
      <rPr>
        <sz val="8"/>
        <color rgb="FF1F1F1F"/>
        <rFont val="Arial"/>
        <family val="2"/>
      </rPr>
      <t>a</t>
    </r>
    <r>
      <rPr>
        <sz val="8"/>
        <color rgb="FF030303"/>
        <rFont val="Arial"/>
        <family val="2"/>
      </rPr>
      <t xml:space="preserve">l Girl </t>
    </r>
  </si>
  <si>
    <t>Include the ledger pages with your receipts.</t>
  </si>
  <si>
    <t>Membership</t>
  </si>
  <si>
    <t>check sum:</t>
  </si>
  <si>
    <t>totoal m:q</t>
  </si>
  <si>
    <t>total f:j</t>
  </si>
  <si>
    <t>Print and sign.</t>
  </si>
  <si>
    <t>Balance From Page 1 &gt;&gt;&gt;&gt;&gt;&gt;&gt;&gt;&gt;&gt;&gt;&gt;&gt;&gt;&gt;&gt;&gt;&gt;&gt;&gt;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</si>
</sst>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mm/dd/yy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8"/>
      <color rgb="FF030303"/>
      <name val="Arial"/>
      <family val="2"/>
    </font>
    <font>
      <sz val="10"/>
      <color rgb="FF030303"/>
      <name val="Arial"/>
      <family val="2"/>
    </font>
    <font>
      <u/>
      <sz val="10"/>
      <color rgb="FF030303"/>
      <name val="Arial"/>
      <family val="2"/>
    </font>
    <font>
      <b/>
      <sz val="10"/>
      <color rgb="FF030303"/>
      <name val="Arial"/>
      <family val="2"/>
    </font>
    <font>
      <sz val="8"/>
      <color rgb="FF1F1F1F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color rgb="FF030303"/>
      <name val="Arial"/>
      <family val="2"/>
    </font>
    <font>
      <sz val="11"/>
      <color theme="1"/>
      <name val="Arial"/>
      <family val="2"/>
    </font>
    <font>
      <b/>
      <sz val="12"/>
      <color rgb="FF030303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ashDotDot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7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 indent="11"/>
    </xf>
    <xf numFmtId="0" fontId="5" fillId="0" borderId="0" xfId="0" applyFont="1" applyAlignment="1">
      <alignment horizontal="left" vertical="center" indent="6"/>
    </xf>
    <xf numFmtId="0" fontId="5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2" fillId="0" borderId="18" xfId="0" applyFont="1" applyBorder="1" applyAlignment="1"/>
    <xf numFmtId="0" fontId="5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/>
    <xf numFmtId="0" fontId="2" fillId="0" borderId="8" xfId="0" applyFont="1" applyBorder="1"/>
    <xf numFmtId="0" fontId="5" fillId="0" borderId="0" xfId="0" applyFont="1" applyAlignment="1"/>
    <xf numFmtId="164" fontId="9" fillId="0" borderId="22" xfId="1" applyNumberFormat="1" applyFont="1" applyFill="1" applyBorder="1" applyAlignment="1" applyProtection="1"/>
    <xf numFmtId="0" fontId="9" fillId="0" borderId="8" xfId="1" applyNumberFormat="1" applyFont="1" applyFill="1" applyBorder="1" applyAlignment="1" applyProtection="1"/>
    <xf numFmtId="0" fontId="9" fillId="0" borderId="23" xfId="1" applyNumberFormat="1" applyFont="1" applyFill="1" applyBorder="1" applyAlignment="1" applyProtection="1"/>
    <xf numFmtId="0" fontId="9" fillId="0" borderId="0" xfId="1" applyProtection="1"/>
    <xf numFmtId="164" fontId="9" fillId="0" borderId="25" xfId="1" applyNumberFormat="1" applyFont="1" applyFill="1" applyBorder="1" applyAlignment="1" applyProtection="1">
      <alignment horizontal="center"/>
    </xf>
    <xf numFmtId="0" fontId="9" fillId="0" borderId="0" xfId="1" applyNumberFormat="1" applyFont="1" applyFill="1" applyBorder="1" applyAlignment="1" applyProtection="1">
      <alignment horizontal="center"/>
    </xf>
    <xf numFmtId="0" fontId="9" fillId="0" borderId="26" xfId="1" applyNumberFormat="1" applyFont="1" applyFill="1" applyBorder="1" applyAlignment="1" applyProtection="1"/>
    <xf numFmtId="164" fontId="9" fillId="0" borderId="27" xfId="1" applyNumberFormat="1" applyFont="1" applyFill="1" applyBorder="1" applyAlignment="1" applyProtection="1"/>
    <xf numFmtId="0" fontId="11" fillId="0" borderId="28" xfId="1" applyNumberFormat="1" applyFont="1" applyFill="1" applyBorder="1" applyAlignment="1" applyProtection="1"/>
    <xf numFmtId="0" fontId="9" fillId="0" borderId="0" xfId="1" applyNumberFormat="1" applyFont="1" applyFill="1" applyBorder="1" applyAlignment="1" applyProtection="1"/>
    <xf numFmtId="2" fontId="9" fillId="0" borderId="0" xfId="1" applyNumberFormat="1" applyFont="1" applyFill="1" applyBorder="1" applyAlignment="1" applyProtection="1">
      <protection hidden="1"/>
    </xf>
    <xf numFmtId="2" fontId="12" fillId="0" borderId="5" xfId="1" applyNumberFormat="1" applyFont="1" applyFill="1" applyBorder="1" applyAlignment="1" applyProtection="1"/>
    <xf numFmtId="2" fontId="12" fillId="0" borderId="0" xfId="1" applyNumberFormat="1" applyFont="1" applyFill="1" applyBorder="1" applyAlignment="1" applyProtection="1"/>
    <xf numFmtId="164" fontId="9" fillId="0" borderId="0" xfId="1" applyNumberFormat="1" applyFont="1" applyFill="1" applyBorder="1" applyAlignment="1" applyProtection="1">
      <protection locked="0"/>
    </xf>
    <xf numFmtId="0" fontId="9" fillId="0" borderId="0" xfId="1" applyProtection="1">
      <protection locked="0"/>
    </xf>
    <xf numFmtId="2" fontId="9" fillId="0" borderId="8" xfId="1" applyNumberFormat="1" applyFont="1" applyFill="1" applyBorder="1" applyAlignment="1" applyProtection="1">
      <protection hidden="1"/>
    </xf>
    <xf numFmtId="164" fontId="9" fillId="0" borderId="0" xfId="1" applyNumberFormat="1" applyProtection="1">
      <protection locked="0"/>
    </xf>
    <xf numFmtId="0" fontId="9" fillId="0" borderId="0" xfId="1" applyNumberFormat="1" applyFill="1" applyBorder="1" applyAlignment="1" applyProtection="1">
      <protection locked="0"/>
    </xf>
    <xf numFmtId="164" fontId="9" fillId="0" borderId="31" xfId="1" applyNumberFormat="1" applyFont="1" applyFill="1" applyBorder="1" applyAlignment="1" applyProtection="1"/>
    <xf numFmtId="0" fontId="9" fillId="0" borderId="31" xfId="1" applyNumberFormat="1" applyFont="1" applyFill="1" applyBorder="1" applyAlignment="1" applyProtection="1">
      <alignment horizontal="center"/>
    </xf>
    <xf numFmtId="2" fontId="9" fillId="0" borderId="31" xfId="1" applyNumberFormat="1" applyFont="1" applyFill="1" applyBorder="1" applyAlignment="1" applyProtection="1">
      <alignment shrinkToFit="1"/>
      <protection hidden="1"/>
    </xf>
    <xf numFmtId="2" fontId="9" fillId="0" borderId="30" xfId="1" applyNumberFormat="1" applyFont="1" applyFill="1" applyBorder="1" applyAlignment="1" applyProtection="1"/>
    <xf numFmtId="2" fontId="10" fillId="0" borderId="31" xfId="1" applyNumberFormat="1" applyFont="1" applyFill="1" applyBorder="1" applyAlignment="1" applyProtection="1"/>
    <xf numFmtId="2" fontId="9" fillId="0" borderId="0" xfId="1" applyNumberFormat="1" applyFont="1" applyFill="1" applyBorder="1" applyAlignment="1" applyProtection="1"/>
    <xf numFmtId="2" fontId="10" fillId="0" borderId="0" xfId="1" applyNumberFormat="1" applyFont="1" applyFill="1" applyBorder="1" applyAlignment="1" applyProtection="1"/>
    <xf numFmtId="164" fontId="14" fillId="0" borderId="0" xfId="1" applyNumberFormat="1" applyFont="1" applyFill="1" applyBorder="1" applyAlignment="1" applyProtection="1"/>
    <xf numFmtId="7" fontId="9" fillId="0" borderId="0" xfId="1" applyNumberFormat="1" applyFont="1" applyFill="1" applyBorder="1" applyAlignment="1" applyProtection="1">
      <protection hidden="1"/>
    </xf>
    <xf numFmtId="7" fontId="9" fillId="0" borderId="0" xfId="1" applyNumberFormat="1" applyFont="1" applyFill="1" applyBorder="1" applyAlignment="1" applyProtection="1"/>
    <xf numFmtId="2" fontId="9" fillId="0" borderId="0" xfId="1" applyNumberFormat="1" applyFont="1" applyFill="1" applyBorder="1" applyAlignment="1" applyProtection="1">
      <alignment shrinkToFit="1"/>
      <protection hidden="1"/>
    </xf>
    <xf numFmtId="164" fontId="9" fillId="0" borderId="0" xfId="1" applyNumberFormat="1" applyProtection="1"/>
    <xf numFmtId="2" fontId="10" fillId="0" borderId="0" xfId="1" applyNumberFormat="1" applyFont="1" applyBorder="1" applyProtection="1"/>
    <xf numFmtId="2" fontId="9" fillId="0" borderId="0" xfId="1" applyNumberFormat="1" applyBorder="1" applyProtection="1"/>
    <xf numFmtId="2" fontId="9" fillId="0" borderId="0" xfId="1" applyNumberFormat="1" applyProtection="1"/>
    <xf numFmtId="0" fontId="9" fillId="0" borderId="28" xfId="1" applyNumberFormat="1" applyFont="1" applyFill="1" applyBorder="1" applyAlignment="1" applyProtection="1"/>
    <xf numFmtId="2" fontId="9" fillId="0" borderId="28" xfId="1" applyNumberFormat="1" applyFont="1" applyFill="1" applyBorder="1" applyAlignment="1" applyProtection="1">
      <protection hidden="1"/>
    </xf>
    <xf numFmtId="0" fontId="9" fillId="0" borderId="0" xfId="1" applyNumberFormat="1" applyFont="1" applyFill="1" applyBorder="1" applyAlignment="1" applyProtection="1">
      <protection hidden="1"/>
    </xf>
    <xf numFmtId="4" fontId="9" fillId="0" borderId="0" xfId="1" applyNumberFormat="1" applyFont="1" applyFill="1" applyBorder="1" applyAlignment="1" applyProtection="1">
      <alignment shrinkToFit="1"/>
      <protection hidden="1"/>
    </xf>
    <xf numFmtId="4" fontId="9" fillId="0" borderId="0" xfId="1" applyNumberFormat="1" applyFont="1" applyFill="1" applyBorder="1" applyAlignment="1" applyProtection="1">
      <protection hidden="1"/>
    </xf>
    <xf numFmtId="0" fontId="9" fillId="0" borderId="0" xfId="1" applyFont="1" applyProtection="1"/>
    <xf numFmtId="2" fontId="9" fillId="0" borderId="8" xfId="1" applyNumberFormat="1" applyFont="1" applyFill="1" applyBorder="1" applyProtection="1">
      <protection locked="0"/>
    </xf>
    <xf numFmtId="2" fontId="9" fillId="0" borderId="0" xfId="1" applyNumberFormat="1" applyFont="1" applyFill="1" applyBorder="1" applyProtection="1">
      <protection locked="0"/>
    </xf>
    <xf numFmtId="2" fontId="9" fillId="0" borderId="0" xfId="1" applyNumberFormat="1" applyFont="1" applyFill="1" applyBorder="1" applyProtection="1"/>
    <xf numFmtId="2" fontId="9" fillId="0" borderId="35" xfId="1" applyNumberFormat="1" applyFont="1" applyFill="1" applyBorder="1" applyAlignment="1" applyProtection="1">
      <alignment horizontal="center"/>
    </xf>
    <xf numFmtId="2" fontId="9" fillId="0" borderId="33" xfId="1" applyNumberFormat="1" applyFont="1" applyFill="1" applyBorder="1" applyAlignment="1" applyProtection="1">
      <alignment horizontal="center"/>
    </xf>
    <xf numFmtId="2" fontId="9" fillId="0" borderId="36" xfId="1" applyNumberFormat="1" applyFont="1" applyFill="1" applyBorder="1" applyAlignment="1" applyProtection="1">
      <alignment horizontal="center"/>
    </xf>
    <xf numFmtId="2" fontId="9" fillId="0" borderId="35" xfId="1" applyNumberFormat="1" applyFont="1" applyFill="1" applyBorder="1" applyAlignment="1" applyProtection="1"/>
    <xf numFmtId="2" fontId="9" fillId="0" borderId="31" xfId="1" applyNumberFormat="1" applyFont="1" applyFill="1" applyBorder="1" applyAlignment="1" applyProtection="1">
      <protection hidden="1"/>
    </xf>
    <xf numFmtId="2" fontId="9" fillId="0" borderId="8" xfId="1" applyNumberFormat="1" applyFont="1" applyFill="1" applyBorder="1" applyAlignment="1" applyProtection="1"/>
    <xf numFmtId="2" fontId="9" fillId="0" borderId="34" xfId="1" applyNumberFormat="1" applyFont="1" applyFill="1" applyBorder="1" applyProtection="1">
      <protection locked="0"/>
    </xf>
    <xf numFmtId="2" fontId="9" fillId="0" borderId="24" xfId="1" applyNumberFormat="1" applyFont="1" applyFill="1" applyBorder="1" applyProtection="1">
      <protection locked="0"/>
    </xf>
    <xf numFmtId="2" fontId="12" fillId="0" borderId="24" xfId="1" applyNumberFormat="1" applyFont="1" applyFill="1" applyBorder="1" applyAlignment="1" applyProtection="1"/>
    <xf numFmtId="2" fontId="12" fillId="0" borderId="37" xfId="1" applyNumberFormat="1" applyFont="1" applyFill="1" applyBorder="1" applyAlignment="1" applyProtection="1"/>
    <xf numFmtId="2" fontId="12" fillId="0" borderId="35" xfId="1" applyNumberFormat="1" applyFont="1" applyFill="1" applyBorder="1" applyAlignment="1" applyProtection="1"/>
    <xf numFmtId="2" fontId="12" fillId="0" borderId="36" xfId="1" applyNumberFormat="1" applyFont="1" applyFill="1" applyBorder="1" applyAlignment="1" applyProtection="1"/>
    <xf numFmtId="2" fontId="9" fillId="0" borderId="25" xfId="1" applyNumberFormat="1" applyFont="1" applyFill="1" applyBorder="1" applyAlignment="1" applyProtection="1">
      <alignment horizontal="center"/>
    </xf>
    <xf numFmtId="2" fontId="9" fillId="0" borderId="27" xfId="1" applyNumberFormat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/>
    <xf numFmtId="2" fontId="9" fillId="0" borderId="40" xfId="1" applyNumberFormat="1" applyFont="1" applyFill="1" applyBorder="1" applyAlignment="1" applyProtection="1">
      <protection hidden="1"/>
    </xf>
    <xf numFmtId="2" fontId="9" fillId="0" borderId="7" xfId="1" applyNumberFormat="1" applyFont="1" applyFill="1" applyBorder="1" applyAlignment="1" applyProtection="1">
      <protection hidden="1"/>
    </xf>
    <xf numFmtId="2" fontId="9" fillId="0" borderId="7" xfId="1" applyNumberFormat="1" applyFont="1" applyFill="1" applyBorder="1" applyAlignment="1" applyProtection="1"/>
    <xf numFmtId="2" fontId="12" fillId="0" borderId="41" xfId="1" applyNumberFormat="1" applyFont="1" applyFill="1" applyBorder="1" applyAlignment="1" applyProtection="1"/>
    <xf numFmtId="2" fontId="12" fillId="0" borderId="39" xfId="1" applyNumberFormat="1" applyFont="1" applyFill="1" applyBorder="1" applyAlignment="1" applyProtection="1"/>
    <xf numFmtId="2" fontId="9" fillId="0" borderId="41" xfId="1" applyNumberFormat="1" applyFont="1" applyFill="1" applyBorder="1" applyAlignment="1" applyProtection="1"/>
    <xf numFmtId="164" fontId="9" fillId="0" borderId="25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/>
    <xf numFmtId="2" fontId="9" fillId="0" borderId="6" xfId="1" applyNumberFormat="1" applyFont="1" applyFill="1" applyBorder="1" applyAlignment="1" applyProtection="1">
      <protection hidden="1"/>
    </xf>
    <xf numFmtId="2" fontId="9" fillId="0" borderId="38" xfId="1" applyNumberFormat="1" applyFont="1" applyFill="1" applyBorder="1" applyProtection="1">
      <protection locked="0"/>
    </xf>
    <xf numFmtId="2" fontId="9" fillId="0" borderId="31" xfId="1" applyNumberFormat="1" applyFont="1" applyFill="1" applyBorder="1" applyProtection="1">
      <protection locked="0"/>
    </xf>
    <xf numFmtId="2" fontId="9" fillId="0" borderId="32" xfId="1" applyNumberFormat="1" applyFont="1" applyFill="1" applyBorder="1" applyProtection="1">
      <protection locked="0"/>
    </xf>
    <xf numFmtId="2" fontId="9" fillId="0" borderId="25" xfId="1" applyNumberFormat="1" applyFont="1" applyFill="1" applyBorder="1" applyProtection="1">
      <protection locked="0"/>
    </xf>
    <xf numFmtId="2" fontId="9" fillId="0" borderId="27" xfId="1" applyNumberFormat="1" applyFont="1" applyFill="1" applyBorder="1" applyProtection="1">
      <protection locked="0"/>
    </xf>
    <xf numFmtId="2" fontId="9" fillId="0" borderId="28" xfId="1" applyNumberFormat="1" applyFont="1" applyFill="1" applyBorder="1" applyProtection="1">
      <protection locked="0"/>
    </xf>
    <xf numFmtId="2" fontId="9" fillId="0" borderId="29" xfId="1" applyNumberFormat="1" applyFont="1" applyFill="1" applyBorder="1" applyProtection="1">
      <protection locked="0"/>
    </xf>
    <xf numFmtId="164" fontId="9" fillId="0" borderId="7" xfId="1" applyNumberFormat="1" applyFont="1" applyFill="1" applyBorder="1" applyAlignment="1" applyProtection="1"/>
    <xf numFmtId="0" fontId="9" fillId="0" borderId="7" xfId="1" applyBorder="1" applyProtection="1"/>
    <xf numFmtId="164" fontId="9" fillId="0" borderId="5" xfId="1" applyNumberFormat="1" applyFont="1" applyFill="1" applyBorder="1" applyAlignment="1" applyProtection="1"/>
    <xf numFmtId="0" fontId="9" fillId="0" borderId="5" xfId="1" applyBorder="1" applyProtection="1"/>
    <xf numFmtId="0" fontId="2" fillId="0" borderId="5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0" fillId="0" borderId="18" xfId="0" applyBorder="1" applyAlignment="1"/>
    <xf numFmtId="0" fontId="2" fillId="0" borderId="16" xfId="0" applyFont="1" applyBorder="1"/>
    <xf numFmtId="0" fontId="15" fillId="0" borderId="6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9" fillId="0" borderId="0" xfId="1" applyNumberFormat="1" applyFont="1" applyFill="1" applyBorder="1" applyAlignment="1" applyProtection="1">
      <alignment horizontal="right"/>
    </xf>
    <xf numFmtId="0" fontId="13" fillId="0" borderId="0" xfId="1" applyFont="1" applyAlignment="1" applyProtection="1">
      <alignment horizontal="right"/>
    </xf>
    <xf numFmtId="0" fontId="9" fillId="0" borderId="0" xfId="1" applyNumberFormat="1" applyFill="1" applyBorder="1" applyAlignment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2" fillId="0" borderId="0" xfId="0" applyFont="1" applyProtection="1"/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/>
    </xf>
    <xf numFmtId="2" fontId="9" fillId="0" borderId="22" xfId="1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protection locked="0"/>
    </xf>
    <xf numFmtId="0" fontId="0" fillId="0" borderId="5" xfId="0" applyFont="1" applyBorder="1" applyAlignment="1" applyProtection="1">
      <protection locked="0"/>
    </xf>
    <xf numFmtId="0" fontId="16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2" fontId="15" fillId="0" borderId="18" xfId="0" applyNumberFormat="1" applyFont="1" applyBorder="1" applyAlignment="1">
      <alignment vertical="center"/>
    </xf>
    <xf numFmtId="0" fontId="0" fillId="0" borderId="18" xfId="0" applyFont="1" applyBorder="1" applyAlignment="1"/>
    <xf numFmtId="0" fontId="7" fillId="0" borderId="18" xfId="0" applyFont="1" applyBorder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6" fillId="0" borderId="11" xfId="0" applyFont="1" applyBorder="1" applyAlignment="1" applyProtection="1">
      <alignment horizontal="center" shrinkToFit="1"/>
    </xf>
    <xf numFmtId="0" fontId="0" fillId="0" borderId="0" xfId="0" applyFont="1" applyBorder="1" applyAlignment="1" applyProtection="1">
      <alignment horizontal="center" shrinkToFit="1"/>
    </xf>
    <xf numFmtId="0" fontId="0" fillId="0" borderId="12" xfId="0" applyFont="1" applyBorder="1" applyAlignment="1" applyProtection="1">
      <alignment horizontal="center" shrinkToFit="1"/>
    </xf>
    <xf numFmtId="0" fontId="16" fillId="0" borderId="5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 shrinkToFit="1"/>
      <protection locked="0"/>
    </xf>
    <xf numFmtId="0" fontId="0" fillId="0" borderId="7" xfId="0" applyFont="1" applyBorder="1" applyAlignment="1" applyProtection="1">
      <alignment horizontal="left" shrinkToFit="1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center" vertical="top" shrinkToFit="1"/>
    </xf>
    <xf numFmtId="0" fontId="0" fillId="0" borderId="14" xfId="0" applyBorder="1" applyAlignment="1">
      <alignment horizontal="center" vertical="top" shrinkToFit="1"/>
    </xf>
    <xf numFmtId="0" fontId="0" fillId="0" borderId="15" xfId="0" applyBorder="1" applyAlignment="1">
      <alignment horizontal="center" vertical="top" shrinkToFit="1"/>
    </xf>
    <xf numFmtId="0" fontId="2" fillId="0" borderId="9" xfId="0" applyFont="1" applyBorder="1" applyAlignment="1" applyProtection="1">
      <alignment vertical="center" wrapText="1"/>
    </xf>
    <xf numFmtId="0" fontId="0" fillId="0" borderId="10" xfId="0" applyBorder="1" applyAlignment="1" applyProtection="1">
      <alignment wrapText="1"/>
    </xf>
    <xf numFmtId="0" fontId="0" fillId="0" borderId="42" xfId="0" applyBorder="1" applyAlignment="1" applyProtection="1">
      <alignment wrapText="1"/>
    </xf>
    <xf numFmtId="0" fontId="0" fillId="0" borderId="11" xfId="0" applyBorder="1" applyAlignment="1"/>
    <xf numFmtId="0" fontId="0" fillId="0" borderId="0" xfId="0" applyBorder="1" applyAlignment="1"/>
    <xf numFmtId="0" fontId="0" fillId="0" borderId="12" xfId="0" applyBorder="1" applyAlignment="1"/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/>
    <xf numFmtId="14" fontId="16" fillId="0" borderId="5" xfId="0" applyNumberFormat="1" applyFont="1" applyBorder="1" applyAlignment="1" applyProtection="1">
      <protection locked="0"/>
    </xf>
    <xf numFmtId="2" fontId="17" fillId="0" borderId="18" xfId="0" applyNumberFormat="1" applyFont="1" applyBorder="1" applyAlignment="1">
      <alignment vertical="center"/>
    </xf>
    <xf numFmtId="0" fontId="18" fillId="0" borderId="18" xfId="0" applyFont="1" applyBorder="1" applyAlignment="1"/>
  </cellXfs>
  <cellStyles count="2">
    <cellStyle name="Normal" xfId="0" builtinId="0"/>
    <cellStyle name="Normal 2" xfId="1"/>
  </cellStyles>
  <dxfs count="9">
    <dxf>
      <font>
        <color theme="0"/>
      </font>
    </dxf>
    <dxf>
      <font>
        <color rgb="FF9C0006"/>
      </font>
    </dxf>
    <dxf>
      <font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</dxf>
    <dxf>
      <font>
        <color theme="0"/>
      </font>
    </dxf>
    <dxf>
      <font>
        <color theme="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1</xdr:row>
      <xdr:rowOff>22861</xdr:rowOff>
    </xdr:from>
    <xdr:to>
      <xdr:col>2</xdr:col>
      <xdr:colOff>314366</xdr:colOff>
      <xdr:row>1</xdr:row>
      <xdr:rowOff>467685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" y="190501"/>
          <a:ext cx="1183046" cy="444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zoomScaleNormal="100" zoomScaleSheetLayoutView="100" workbookViewId="0">
      <pane ySplit="3" topLeftCell="A4" activePane="bottomLeft" state="frozen"/>
      <selection pane="bottomLeft" activeCell="A4" sqref="A4"/>
    </sheetView>
  </sheetViews>
  <sheetFormatPr defaultColWidth="9.109375" defaultRowHeight="13.2" x14ac:dyDescent="0.25"/>
  <cols>
    <col min="1" max="1" width="12.5546875" style="72" customWidth="1"/>
    <col min="2" max="2" width="34.21875" style="46" customWidth="1"/>
    <col min="3" max="3" width="8.33203125" style="81" customWidth="1"/>
    <col min="4" max="4" width="8.6640625" style="46" customWidth="1"/>
    <col min="5" max="5" width="0.88671875" style="46" customWidth="1"/>
    <col min="6" max="6" width="8.44140625" style="73" hidden="1" customWidth="1"/>
    <col min="7" max="7" width="9.6640625" style="73" hidden="1" customWidth="1"/>
    <col min="8" max="8" width="9.44140625" style="74" hidden="1" customWidth="1"/>
    <col min="9" max="9" width="11.44140625" style="75" hidden="1" customWidth="1"/>
    <col min="10" max="10" width="9.33203125" style="75" hidden="1" customWidth="1"/>
    <col min="11" max="12" width="1.21875" style="75" hidden="1" customWidth="1"/>
    <col min="13" max="17" width="12.77734375" style="84" customWidth="1"/>
    <col min="18" max="16384" width="9.109375" style="46"/>
  </cols>
  <sheetData>
    <row r="1" spans="1:17" ht="17.25" customHeight="1" x14ac:dyDescent="0.25">
      <c r="A1" s="43"/>
      <c r="B1" s="44"/>
      <c r="C1" s="44"/>
      <c r="D1" s="44" t="s">
        <v>39</v>
      </c>
      <c r="E1" s="45"/>
      <c r="F1" s="85" t="s">
        <v>40</v>
      </c>
      <c r="G1" s="85" t="s">
        <v>51</v>
      </c>
      <c r="H1" s="86" t="s">
        <v>52</v>
      </c>
      <c r="I1" s="85" t="s">
        <v>54</v>
      </c>
      <c r="J1" s="85" t="s">
        <v>57</v>
      </c>
      <c r="K1" s="85"/>
      <c r="L1" s="97"/>
      <c r="M1" s="85" t="s">
        <v>40</v>
      </c>
      <c r="N1" s="85" t="s">
        <v>51</v>
      </c>
      <c r="O1" s="85" t="s">
        <v>52</v>
      </c>
      <c r="P1" s="85" t="s">
        <v>54</v>
      </c>
      <c r="Q1" s="85" t="s">
        <v>57</v>
      </c>
    </row>
    <row r="2" spans="1:17" x14ac:dyDescent="0.25">
      <c r="A2" s="47" t="s">
        <v>41</v>
      </c>
      <c r="B2" s="48" t="s">
        <v>42</v>
      </c>
      <c r="C2" s="48" t="s">
        <v>43</v>
      </c>
      <c r="D2" s="48" t="s">
        <v>61</v>
      </c>
      <c r="E2" s="49"/>
      <c r="F2" s="85" t="s">
        <v>44</v>
      </c>
      <c r="G2" s="85" t="s">
        <v>49</v>
      </c>
      <c r="H2" s="85" t="s">
        <v>53</v>
      </c>
      <c r="I2" s="85" t="s">
        <v>55</v>
      </c>
      <c r="J2" s="85" t="s">
        <v>58</v>
      </c>
      <c r="K2" s="85"/>
      <c r="L2" s="97"/>
      <c r="M2" s="85" t="s">
        <v>69</v>
      </c>
      <c r="N2" s="85" t="s">
        <v>49</v>
      </c>
      <c r="O2" s="85" t="s">
        <v>53</v>
      </c>
      <c r="P2" s="85" t="s">
        <v>55</v>
      </c>
      <c r="Q2" s="85" t="s">
        <v>58</v>
      </c>
    </row>
    <row r="3" spans="1:17" ht="16.2" customHeight="1" thickBot="1" x14ac:dyDescent="0.3">
      <c r="A3" s="50"/>
      <c r="B3" s="51"/>
      <c r="C3" s="52"/>
      <c r="D3" s="76"/>
      <c r="E3" s="49"/>
      <c r="F3" s="87"/>
      <c r="G3" s="87" t="s">
        <v>50</v>
      </c>
      <c r="H3" s="87"/>
      <c r="I3" s="87" t="s">
        <v>56</v>
      </c>
      <c r="J3" s="87" t="s">
        <v>59</v>
      </c>
      <c r="K3" s="87"/>
      <c r="L3" s="98"/>
      <c r="M3" s="85"/>
      <c r="N3" s="85" t="s">
        <v>50</v>
      </c>
      <c r="O3" s="85"/>
      <c r="P3" s="85" t="s">
        <v>56</v>
      </c>
      <c r="Q3" s="85" t="s">
        <v>59</v>
      </c>
    </row>
    <row r="4" spans="1:17" ht="13.8" thickTop="1" x14ac:dyDescent="0.25">
      <c r="A4" s="56"/>
      <c r="B4" s="57"/>
      <c r="C4" s="89">
        <f t="shared" ref="C4:C40" ca="1" si="0">SUM(F4:J4)</f>
        <v>0</v>
      </c>
      <c r="D4" s="58">
        <f ca="1">C4</f>
        <v>0</v>
      </c>
      <c r="E4" s="90"/>
      <c r="F4" s="94">
        <f ca="1">INDIRECT("m4")</f>
        <v>0</v>
      </c>
      <c r="G4" s="94">
        <f ca="1">INDIRECT("n4")</f>
        <v>0</v>
      </c>
      <c r="H4" s="94">
        <f ca="1">INDIRECT("o4")</f>
        <v>0</v>
      </c>
      <c r="I4" s="94">
        <f ca="1">INDIRECT("p4")</f>
        <v>0</v>
      </c>
      <c r="J4" s="94">
        <f ca="1">INDIRECT("q4")</f>
        <v>0</v>
      </c>
      <c r="K4" s="93"/>
      <c r="L4" s="55"/>
      <c r="M4" s="109"/>
      <c r="N4" s="110"/>
      <c r="O4" s="110"/>
      <c r="P4" s="110"/>
      <c r="Q4" s="111"/>
    </row>
    <row r="5" spans="1:17" x14ac:dyDescent="0.25">
      <c r="A5" s="56"/>
      <c r="B5" s="57"/>
      <c r="C5" s="53">
        <f t="shared" ca="1" si="0"/>
        <v>0</v>
      </c>
      <c r="D5" s="53">
        <f t="shared" ref="D5:D40" ca="1" si="1">D4+C5</f>
        <v>0</v>
      </c>
      <c r="E5" s="66"/>
      <c r="F5" s="95">
        <f ca="1">INDIRECT("m5")</f>
        <v>0</v>
      </c>
      <c r="G5" s="95">
        <f ca="1">INDIRECT("n5")</f>
        <v>0</v>
      </c>
      <c r="H5" s="95">
        <f ca="1">INDIRECT("o5")</f>
        <v>0</v>
      </c>
      <c r="I5" s="95">
        <f ca="1">INDIRECT("p5")</f>
        <v>0</v>
      </c>
      <c r="J5" s="95">
        <f ca="1">INDIRECT("q5")</f>
        <v>0</v>
      </c>
      <c r="K5" s="93"/>
      <c r="L5" s="55"/>
      <c r="M5" s="112"/>
      <c r="N5" s="83"/>
      <c r="O5" s="83"/>
      <c r="P5" s="83"/>
      <c r="Q5" s="92"/>
    </row>
    <row r="6" spans="1:17" x14ac:dyDescent="0.25">
      <c r="A6" s="56"/>
      <c r="B6" s="57"/>
      <c r="C6" s="53">
        <f t="shared" ca="1" si="0"/>
        <v>0</v>
      </c>
      <c r="D6" s="53">
        <f t="shared" ca="1" si="1"/>
        <v>0</v>
      </c>
      <c r="E6" s="66"/>
      <c r="F6" s="95">
        <f ca="1">INDIRECT("m6")</f>
        <v>0</v>
      </c>
      <c r="G6" s="95">
        <f ca="1">INDIRECT("n6")</f>
        <v>0</v>
      </c>
      <c r="H6" s="95">
        <f ca="1">INDIRECT("o6")</f>
        <v>0</v>
      </c>
      <c r="I6" s="95">
        <f ca="1">INDIRECT("p6")</f>
        <v>0</v>
      </c>
      <c r="J6" s="95">
        <f ca="1">INDIRECT("q6")</f>
        <v>0</v>
      </c>
      <c r="K6" s="93"/>
      <c r="L6" s="55"/>
      <c r="M6" s="112"/>
      <c r="N6" s="83"/>
      <c r="O6" s="83"/>
      <c r="P6" s="83"/>
      <c r="Q6" s="92"/>
    </row>
    <row r="7" spans="1:17" x14ac:dyDescent="0.25">
      <c r="A7" s="56"/>
      <c r="B7" s="57"/>
      <c r="C7" s="53">
        <f t="shared" ca="1" si="0"/>
        <v>0</v>
      </c>
      <c r="D7" s="53">
        <f t="shared" ca="1" si="1"/>
        <v>0</v>
      </c>
      <c r="E7" s="66"/>
      <c r="F7" s="95">
        <f ca="1">INDIRECT("m7")</f>
        <v>0</v>
      </c>
      <c r="G7" s="95">
        <f ca="1">INDIRECT("n7")</f>
        <v>0</v>
      </c>
      <c r="H7" s="95">
        <f ca="1">INDIRECT("o7")</f>
        <v>0</v>
      </c>
      <c r="I7" s="95">
        <f ca="1">INDIRECT("p7")</f>
        <v>0</v>
      </c>
      <c r="J7" s="95">
        <f ca="1">INDIRECT("q7")</f>
        <v>0</v>
      </c>
      <c r="K7" s="93"/>
      <c r="L7" s="55"/>
      <c r="M7" s="112"/>
      <c r="N7" s="83"/>
      <c r="O7" s="83"/>
      <c r="P7" s="83"/>
      <c r="Q7" s="92"/>
    </row>
    <row r="8" spans="1:17" x14ac:dyDescent="0.25">
      <c r="A8" s="59"/>
      <c r="B8" s="57"/>
      <c r="C8" s="53">
        <f t="shared" ca="1" si="0"/>
        <v>0</v>
      </c>
      <c r="D8" s="53">
        <f t="shared" ca="1" si="1"/>
        <v>0</v>
      </c>
      <c r="E8" s="66"/>
      <c r="F8" s="95">
        <f ca="1">INDIRECT("m8")</f>
        <v>0</v>
      </c>
      <c r="G8" s="95">
        <f ca="1">INDIRECT("n8")</f>
        <v>0</v>
      </c>
      <c r="H8" s="95">
        <f ca="1">INDIRECT("o8")</f>
        <v>0</v>
      </c>
      <c r="I8" s="95">
        <f ca="1">INDIRECT("p8")</f>
        <v>0</v>
      </c>
      <c r="J8" s="95">
        <f ca="1">INDIRECT("q8")</f>
        <v>0</v>
      </c>
      <c r="K8" s="93"/>
      <c r="L8" s="55"/>
      <c r="M8" s="112"/>
      <c r="N8" s="83"/>
      <c r="O8" s="83"/>
      <c r="P8" s="83"/>
      <c r="Q8" s="92"/>
    </row>
    <row r="9" spans="1:17" x14ac:dyDescent="0.25">
      <c r="A9" s="56"/>
      <c r="B9" s="57"/>
      <c r="C9" s="53">
        <f t="shared" ca="1" si="0"/>
        <v>0</v>
      </c>
      <c r="D9" s="53">
        <f t="shared" ca="1" si="1"/>
        <v>0</v>
      </c>
      <c r="E9" s="66"/>
      <c r="F9" s="95">
        <f ca="1">INDIRECT("m9")</f>
        <v>0</v>
      </c>
      <c r="G9" s="95">
        <f ca="1">INDIRECT("n9")</f>
        <v>0</v>
      </c>
      <c r="H9" s="95">
        <f ca="1">INDIRECT("o9")</f>
        <v>0</v>
      </c>
      <c r="I9" s="95">
        <f ca="1">INDIRECT("p9")</f>
        <v>0</v>
      </c>
      <c r="J9" s="95">
        <f ca="1">INDIRECT("q9")</f>
        <v>0</v>
      </c>
      <c r="K9" s="93"/>
      <c r="L9" s="55"/>
      <c r="M9" s="112"/>
      <c r="N9" s="83"/>
      <c r="O9" s="83"/>
      <c r="P9" s="83"/>
      <c r="Q9" s="92"/>
    </row>
    <row r="10" spans="1:17" x14ac:dyDescent="0.25">
      <c r="A10" s="56"/>
      <c r="B10" s="57"/>
      <c r="C10" s="53">
        <f t="shared" ca="1" si="0"/>
        <v>0</v>
      </c>
      <c r="D10" s="53">
        <f t="shared" ca="1" si="1"/>
        <v>0</v>
      </c>
      <c r="E10" s="66"/>
      <c r="F10" s="95">
        <f ca="1">INDIRECT("m10")</f>
        <v>0</v>
      </c>
      <c r="G10" s="95">
        <f ca="1">INDIRECT("n10")</f>
        <v>0</v>
      </c>
      <c r="H10" s="95">
        <f ca="1">INDIRECT("o10")</f>
        <v>0</v>
      </c>
      <c r="I10" s="95">
        <f ca="1">INDIRECT("p10")</f>
        <v>0</v>
      </c>
      <c r="J10" s="95">
        <f ca="1">INDIRECT("q10")</f>
        <v>0</v>
      </c>
      <c r="K10" s="93"/>
      <c r="L10" s="55"/>
      <c r="M10" s="112"/>
      <c r="N10" s="83"/>
      <c r="O10" s="83"/>
      <c r="P10" s="83"/>
      <c r="Q10" s="92"/>
    </row>
    <row r="11" spans="1:17" x14ac:dyDescent="0.25">
      <c r="A11" s="56"/>
      <c r="B11" s="57"/>
      <c r="C11" s="53">
        <f t="shared" ca="1" si="0"/>
        <v>0</v>
      </c>
      <c r="D11" s="53">
        <f t="shared" ca="1" si="1"/>
        <v>0</v>
      </c>
      <c r="E11" s="66"/>
      <c r="F11" s="95">
        <f ca="1">INDIRECT("m11")</f>
        <v>0</v>
      </c>
      <c r="G11" s="95">
        <f ca="1">INDIRECT("n11")</f>
        <v>0</v>
      </c>
      <c r="H11" s="95">
        <f ca="1">INDIRECT("o11")</f>
        <v>0</v>
      </c>
      <c r="I11" s="95">
        <f ca="1">INDIRECT("p11")</f>
        <v>0</v>
      </c>
      <c r="J11" s="95">
        <f ca="1">INDIRECT("q11")</f>
        <v>0</v>
      </c>
      <c r="K11" s="93"/>
      <c r="L11" s="55"/>
      <c r="M11" s="112"/>
      <c r="N11" s="83"/>
      <c r="O11" s="83"/>
      <c r="P11" s="83"/>
      <c r="Q11" s="92"/>
    </row>
    <row r="12" spans="1:17" x14ac:dyDescent="0.25">
      <c r="A12" s="59"/>
      <c r="B12" s="57"/>
      <c r="C12" s="53">
        <f t="shared" ca="1" si="0"/>
        <v>0</v>
      </c>
      <c r="D12" s="53">
        <f t="shared" ca="1" si="1"/>
        <v>0</v>
      </c>
      <c r="E12" s="66"/>
      <c r="F12" s="95">
        <f ca="1">INDIRECT("m12")</f>
        <v>0</v>
      </c>
      <c r="G12" s="95">
        <f ca="1">INDIRECT("n12")</f>
        <v>0</v>
      </c>
      <c r="H12" s="95">
        <f ca="1">INDIRECT("o12")</f>
        <v>0</v>
      </c>
      <c r="I12" s="95">
        <f ca="1">INDIRECT("p12")</f>
        <v>0</v>
      </c>
      <c r="J12" s="95">
        <f ca="1">INDIRECT("q12")</f>
        <v>0</v>
      </c>
      <c r="K12" s="93"/>
      <c r="L12" s="55"/>
      <c r="M12" s="112"/>
      <c r="N12" s="83"/>
      <c r="O12" s="83"/>
      <c r="P12" s="83"/>
      <c r="Q12" s="92"/>
    </row>
    <row r="13" spans="1:17" x14ac:dyDescent="0.25">
      <c r="A13" s="56"/>
      <c r="B13" s="57"/>
      <c r="C13" s="53">
        <f t="shared" ca="1" si="0"/>
        <v>0</v>
      </c>
      <c r="D13" s="53">
        <f t="shared" ca="1" si="1"/>
        <v>0</v>
      </c>
      <c r="E13" s="66"/>
      <c r="F13" s="95">
        <f ca="1">INDIRECT("m13")</f>
        <v>0</v>
      </c>
      <c r="G13" s="95">
        <f ca="1">INDIRECT("n13")</f>
        <v>0</v>
      </c>
      <c r="H13" s="95">
        <f ca="1">INDIRECT("o13")</f>
        <v>0</v>
      </c>
      <c r="I13" s="95">
        <f ca="1">INDIRECT("p13")</f>
        <v>0</v>
      </c>
      <c r="J13" s="95">
        <f ca="1">INDIRECT("q13")</f>
        <v>0</v>
      </c>
      <c r="K13" s="93"/>
      <c r="L13" s="55"/>
      <c r="M13" s="112"/>
      <c r="N13" s="83"/>
      <c r="O13" s="83"/>
      <c r="P13" s="83"/>
      <c r="Q13" s="92"/>
    </row>
    <row r="14" spans="1:17" x14ac:dyDescent="0.25">
      <c r="A14" s="56"/>
      <c r="B14" s="57"/>
      <c r="C14" s="53">
        <f t="shared" ca="1" si="0"/>
        <v>0</v>
      </c>
      <c r="D14" s="53">
        <f t="shared" ca="1" si="1"/>
        <v>0</v>
      </c>
      <c r="E14" s="66"/>
      <c r="F14" s="95">
        <f ca="1">INDIRECT("m14")</f>
        <v>0</v>
      </c>
      <c r="G14" s="95">
        <f ca="1">INDIRECT("n14")</f>
        <v>0</v>
      </c>
      <c r="H14" s="95">
        <f ca="1">INDIRECT("o14")</f>
        <v>0</v>
      </c>
      <c r="I14" s="95">
        <f ca="1">INDIRECT("p14")</f>
        <v>0</v>
      </c>
      <c r="J14" s="95">
        <f ca="1">INDIRECT("q14")</f>
        <v>0</v>
      </c>
      <c r="K14" s="93"/>
      <c r="L14" s="55"/>
      <c r="M14" s="112"/>
      <c r="N14" s="83"/>
      <c r="O14" s="83"/>
      <c r="P14" s="83"/>
      <c r="Q14" s="92"/>
    </row>
    <row r="15" spans="1:17" x14ac:dyDescent="0.25">
      <c r="A15" s="56"/>
      <c r="B15" s="57"/>
      <c r="C15" s="53">
        <f t="shared" ca="1" si="0"/>
        <v>0</v>
      </c>
      <c r="D15" s="53">
        <f t="shared" ca="1" si="1"/>
        <v>0</v>
      </c>
      <c r="E15" s="66"/>
      <c r="F15" s="95">
        <f ca="1">INDIRECT("m15")</f>
        <v>0</v>
      </c>
      <c r="G15" s="95">
        <f ca="1">INDIRECT("n15")</f>
        <v>0</v>
      </c>
      <c r="H15" s="95">
        <f ca="1">INDIRECT("o15")</f>
        <v>0</v>
      </c>
      <c r="I15" s="95">
        <f ca="1">INDIRECT("p15")</f>
        <v>0</v>
      </c>
      <c r="J15" s="95">
        <f ca="1">INDIRECT("q15")</f>
        <v>0</v>
      </c>
      <c r="K15" s="93"/>
      <c r="L15" s="55"/>
      <c r="M15" s="112"/>
      <c r="N15" s="83"/>
      <c r="O15" s="83"/>
      <c r="P15" s="83"/>
      <c r="Q15" s="92"/>
    </row>
    <row r="16" spans="1:17" x14ac:dyDescent="0.25">
      <c r="A16" s="56"/>
      <c r="B16" s="57"/>
      <c r="C16" s="53">
        <f t="shared" ca="1" si="0"/>
        <v>0</v>
      </c>
      <c r="D16" s="53">
        <f t="shared" ca="1" si="1"/>
        <v>0</v>
      </c>
      <c r="E16" s="66"/>
      <c r="F16" s="95">
        <f ca="1">INDIRECT("m16")</f>
        <v>0</v>
      </c>
      <c r="G16" s="95">
        <f ca="1">INDIRECT("n16")</f>
        <v>0</v>
      </c>
      <c r="H16" s="95">
        <f ca="1">INDIRECT("o16")</f>
        <v>0</v>
      </c>
      <c r="I16" s="95">
        <f ca="1">INDIRECT("p16")</f>
        <v>0</v>
      </c>
      <c r="J16" s="95">
        <f ca="1">INDIRECT("q16")</f>
        <v>0</v>
      </c>
      <c r="K16" s="93"/>
      <c r="L16" s="55"/>
      <c r="M16" s="112"/>
      <c r="N16" s="83"/>
      <c r="O16" s="83"/>
      <c r="P16" s="83"/>
      <c r="Q16" s="92"/>
    </row>
    <row r="17" spans="1:17" x14ac:dyDescent="0.25">
      <c r="A17" s="56"/>
      <c r="B17" s="57"/>
      <c r="C17" s="53">
        <f t="shared" ca="1" si="0"/>
        <v>0</v>
      </c>
      <c r="D17" s="53">
        <f t="shared" ca="1" si="1"/>
        <v>0</v>
      </c>
      <c r="E17" s="66"/>
      <c r="F17" s="95">
        <f ca="1">INDIRECT("m17")</f>
        <v>0</v>
      </c>
      <c r="G17" s="95">
        <f ca="1">INDIRECT("n17")</f>
        <v>0</v>
      </c>
      <c r="H17" s="95">
        <f ca="1">INDIRECT("o17")</f>
        <v>0</v>
      </c>
      <c r="I17" s="95">
        <f ca="1">INDIRECT("p17")</f>
        <v>0</v>
      </c>
      <c r="J17" s="95">
        <f ca="1">INDIRECT("q17")</f>
        <v>0</v>
      </c>
      <c r="K17" s="93"/>
      <c r="L17" s="55"/>
      <c r="M17" s="112"/>
      <c r="N17" s="83"/>
      <c r="O17" s="83"/>
      <c r="P17" s="83"/>
      <c r="Q17" s="92"/>
    </row>
    <row r="18" spans="1:17" x14ac:dyDescent="0.25">
      <c r="A18" s="56"/>
      <c r="B18" s="60"/>
      <c r="C18" s="53">
        <f t="shared" ca="1" si="0"/>
        <v>0</v>
      </c>
      <c r="D18" s="53">
        <f t="shared" ca="1" si="1"/>
        <v>0</v>
      </c>
      <c r="E18" s="66"/>
      <c r="F18" s="95">
        <f ca="1">INDIRECT("m18")</f>
        <v>0</v>
      </c>
      <c r="G18" s="95">
        <f ca="1">INDIRECT("n18")</f>
        <v>0</v>
      </c>
      <c r="H18" s="95">
        <f ca="1">INDIRECT("o18")</f>
        <v>0</v>
      </c>
      <c r="I18" s="95">
        <f ca="1">INDIRECT("p18")</f>
        <v>0</v>
      </c>
      <c r="J18" s="95">
        <f ca="1">INDIRECT("q18")</f>
        <v>0</v>
      </c>
      <c r="K18" s="93"/>
      <c r="L18" s="55"/>
      <c r="M18" s="112"/>
      <c r="N18" s="83"/>
      <c r="O18" s="83"/>
      <c r="P18" s="83"/>
      <c r="Q18" s="92"/>
    </row>
    <row r="19" spans="1:17" x14ac:dyDescent="0.25">
      <c r="A19" s="56"/>
      <c r="B19" s="60"/>
      <c r="C19" s="53">
        <f t="shared" ca="1" si="0"/>
        <v>0</v>
      </c>
      <c r="D19" s="53">
        <f t="shared" ca="1" si="1"/>
        <v>0</v>
      </c>
      <c r="E19" s="66"/>
      <c r="F19" s="95">
        <f ca="1">INDIRECT("m19")</f>
        <v>0</v>
      </c>
      <c r="G19" s="95">
        <f ca="1">INDIRECT("n19")</f>
        <v>0</v>
      </c>
      <c r="H19" s="95">
        <f ca="1">INDIRECT("o19")</f>
        <v>0</v>
      </c>
      <c r="I19" s="95">
        <f ca="1">INDIRECT("p19")</f>
        <v>0</v>
      </c>
      <c r="J19" s="95">
        <f ca="1">INDIRECT("q19")</f>
        <v>0</v>
      </c>
      <c r="K19" s="93"/>
      <c r="L19" s="55"/>
      <c r="M19" s="112"/>
      <c r="N19" s="83"/>
      <c r="O19" s="83"/>
      <c r="P19" s="83"/>
      <c r="Q19" s="92"/>
    </row>
    <row r="20" spans="1:17" x14ac:dyDescent="0.25">
      <c r="A20" s="57"/>
      <c r="B20" s="60"/>
      <c r="C20" s="53">
        <f t="shared" ca="1" si="0"/>
        <v>0</v>
      </c>
      <c r="D20" s="53">
        <f t="shared" ca="1" si="1"/>
        <v>0</v>
      </c>
      <c r="E20" s="66"/>
      <c r="F20" s="95">
        <f ca="1">INDIRECT("m20")</f>
        <v>0</v>
      </c>
      <c r="G20" s="95">
        <f ca="1">INDIRECT("n20")</f>
        <v>0</v>
      </c>
      <c r="H20" s="95">
        <f ca="1">INDIRECT("o20")</f>
        <v>0</v>
      </c>
      <c r="I20" s="95">
        <f ca="1">INDIRECT("p20")</f>
        <v>0</v>
      </c>
      <c r="J20" s="95">
        <f ca="1">INDIRECT("q20")</f>
        <v>0</v>
      </c>
      <c r="K20" s="93"/>
      <c r="L20" s="55"/>
      <c r="M20" s="112"/>
      <c r="N20" s="83"/>
      <c r="O20" s="83"/>
      <c r="P20" s="83"/>
      <c r="Q20" s="92"/>
    </row>
    <row r="21" spans="1:17" x14ac:dyDescent="0.25">
      <c r="A21" s="57"/>
      <c r="B21" s="60"/>
      <c r="C21" s="53">
        <f t="shared" ca="1" si="0"/>
        <v>0</v>
      </c>
      <c r="D21" s="53">
        <f t="shared" ca="1" si="1"/>
        <v>0</v>
      </c>
      <c r="E21" s="66"/>
      <c r="F21" s="95">
        <f ca="1">INDIRECT("m21")</f>
        <v>0</v>
      </c>
      <c r="G21" s="95">
        <f ca="1">INDIRECT("n21")</f>
        <v>0</v>
      </c>
      <c r="H21" s="95">
        <f ca="1">INDIRECT("o21")</f>
        <v>0</v>
      </c>
      <c r="I21" s="95">
        <f ca="1">INDIRECT("p21")</f>
        <v>0</v>
      </c>
      <c r="J21" s="95">
        <f ca="1">INDIRECT("q21")</f>
        <v>0</v>
      </c>
      <c r="K21" s="93"/>
      <c r="L21" s="55"/>
      <c r="M21" s="112"/>
      <c r="N21" s="83"/>
      <c r="O21" s="83"/>
      <c r="P21" s="83"/>
      <c r="Q21" s="92"/>
    </row>
    <row r="22" spans="1:17" x14ac:dyDescent="0.25">
      <c r="A22" s="57"/>
      <c r="B22" s="60"/>
      <c r="C22" s="53">
        <f t="shared" ca="1" si="0"/>
        <v>0</v>
      </c>
      <c r="D22" s="53">
        <f t="shared" ca="1" si="1"/>
        <v>0</v>
      </c>
      <c r="E22" s="66"/>
      <c r="F22" s="95">
        <f ca="1">INDIRECT("m22")</f>
        <v>0</v>
      </c>
      <c r="G22" s="95">
        <f ca="1">INDIRECT("n22")</f>
        <v>0</v>
      </c>
      <c r="H22" s="95">
        <f ca="1">INDIRECT("o22")</f>
        <v>0</v>
      </c>
      <c r="I22" s="95">
        <f ca="1">INDIRECT("p22")</f>
        <v>0</v>
      </c>
      <c r="J22" s="95">
        <f ca="1">INDIRECT("q22")</f>
        <v>0</v>
      </c>
      <c r="K22" s="93"/>
      <c r="L22" s="55"/>
      <c r="M22" s="112"/>
      <c r="N22" s="83"/>
      <c r="O22" s="83"/>
      <c r="P22" s="83"/>
      <c r="Q22" s="92"/>
    </row>
    <row r="23" spans="1:17" x14ac:dyDescent="0.25">
      <c r="A23" s="57"/>
      <c r="B23" s="60"/>
      <c r="C23" s="53">
        <f t="shared" ca="1" si="0"/>
        <v>0</v>
      </c>
      <c r="D23" s="53">
        <f t="shared" ca="1" si="1"/>
        <v>0</v>
      </c>
      <c r="E23" s="52"/>
      <c r="F23" s="95">
        <f ca="1">INDIRECT("m23")</f>
        <v>0</v>
      </c>
      <c r="G23" s="95">
        <f ca="1">INDIRECT("n23")</f>
        <v>0</v>
      </c>
      <c r="H23" s="95">
        <f ca="1">INDIRECT("o23")</f>
        <v>0</v>
      </c>
      <c r="I23" s="95">
        <f ca="1">INDIRECT("p23")</f>
        <v>0</v>
      </c>
      <c r="J23" s="95">
        <f ca="1">INDIRECT("q23")</f>
        <v>0</v>
      </c>
      <c r="K23" s="93"/>
      <c r="L23" s="55"/>
      <c r="M23" s="112"/>
      <c r="N23" s="83"/>
      <c r="O23" s="83"/>
      <c r="P23" s="83"/>
      <c r="Q23" s="92"/>
    </row>
    <row r="24" spans="1:17" x14ac:dyDescent="0.25">
      <c r="A24" s="56"/>
      <c r="B24" s="60"/>
      <c r="C24" s="53">
        <f t="shared" ca="1" si="0"/>
        <v>0</v>
      </c>
      <c r="D24" s="53">
        <f t="shared" ca="1" si="1"/>
        <v>0</v>
      </c>
      <c r="E24" s="52"/>
      <c r="F24" s="95">
        <f ca="1">INDIRECT("m24")</f>
        <v>0</v>
      </c>
      <c r="G24" s="95">
        <f ca="1">INDIRECT("n24")</f>
        <v>0</v>
      </c>
      <c r="H24" s="95">
        <f ca="1">INDIRECT("o24")</f>
        <v>0</v>
      </c>
      <c r="I24" s="95">
        <f ca="1">INDIRECT("p24")</f>
        <v>0</v>
      </c>
      <c r="J24" s="95">
        <f ca="1">INDIRECT("q24")</f>
        <v>0</v>
      </c>
      <c r="K24" s="93"/>
      <c r="L24" s="55"/>
      <c r="M24" s="112"/>
      <c r="N24" s="83"/>
      <c r="O24" s="83"/>
      <c r="P24" s="83"/>
      <c r="Q24" s="92"/>
    </row>
    <row r="25" spans="1:17" x14ac:dyDescent="0.25">
      <c r="A25" s="56"/>
      <c r="B25" s="57"/>
      <c r="C25" s="53">
        <f t="shared" ca="1" si="0"/>
        <v>0</v>
      </c>
      <c r="D25" s="53">
        <f t="shared" ca="1" si="1"/>
        <v>0</v>
      </c>
      <c r="E25" s="66"/>
      <c r="F25" s="95">
        <f ca="1">INDIRECT("m25")</f>
        <v>0</v>
      </c>
      <c r="G25" s="95">
        <f ca="1">INDIRECT("n25")</f>
        <v>0</v>
      </c>
      <c r="H25" s="95">
        <f ca="1">INDIRECT("o25")</f>
        <v>0</v>
      </c>
      <c r="I25" s="95">
        <f ca="1">INDIRECT("p25")</f>
        <v>0</v>
      </c>
      <c r="J25" s="95">
        <f ca="1">INDIRECT("q25")</f>
        <v>0</v>
      </c>
      <c r="K25" s="93"/>
      <c r="L25" s="55"/>
      <c r="M25" s="112"/>
      <c r="N25" s="83"/>
      <c r="O25" s="83"/>
      <c r="P25" s="83"/>
      <c r="Q25" s="92"/>
    </row>
    <row r="26" spans="1:17" x14ac:dyDescent="0.25">
      <c r="A26" s="56"/>
      <c r="B26" s="57"/>
      <c r="C26" s="53">
        <f t="shared" ca="1" si="0"/>
        <v>0</v>
      </c>
      <c r="D26" s="53">
        <f t="shared" ca="1" si="1"/>
        <v>0</v>
      </c>
      <c r="E26" s="52"/>
      <c r="F26" s="95">
        <f ca="1">INDIRECT("m26")</f>
        <v>0</v>
      </c>
      <c r="G26" s="95">
        <f ca="1">INDIRECT("n26")</f>
        <v>0</v>
      </c>
      <c r="H26" s="95">
        <f ca="1">INDIRECT("o26")</f>
        <v>0</v>
      </c>
      <c r="I26" s="95">
        <f ca="1">INDIRECT("p26")</f>
        <v>0</v>
      </c>
      <c r="J26" s="95">
        <f ca="1">INDIRECT("q26")</f>
        <v>0</v>
      </c>
      <c r="K26" s="93"/>
      <c r="L26" s="55"/>
      <c r="M26" s="112"/>
      <c r="N26" s="83"/>
      <c r="O26" s="83"/>
      <c r="P26" s="83"/>
      <c r="Q26" s="92"/>
    </row>
    <row r="27" spans="1:17" x14ac:dyDescent="0.25">
      <c r="A27" s="56"/>
      <c r="B27" s="57"/>
      <c r="C27" s="53">
        <f t="shared" ca="1" si="0"/>
        <v>0</v>
      </c>
      <c r="D27" s="53">
        <f t="shared" ca="1" si="1"/>
        <v>0</v>
      </c>
      <c r="E27" s="52"/>
      <c r="F27" s="95">
        <f ca="1">INDIRECT("m27")</f>
        <v>0</v>
      </c>
      <c r="G27" s="95">
        <f ca="1">INDIRECT("n27")</f>
        <v>0</v>
      </c>
      <c r="H27" s="95">
        <f ca="1">INDIRECT("o27")</f>
        <v>0</v>
      </c>
      <c r="I27" s="95">
        <f ca="1">INDIRECT("p27")</f>
        <v>0</v>
      </c>
      <c r="J27" s="95">
        <f ca="1">INDIRECT("q27")</f>
        <v>0</v>
      </c>
      <c r="K27" s="93"/>
      <c r="L27" s="55"/>
      <c r="M27" s="112"/>
      <c r="N27" s="83"/>
      <c r="O27" s="83"/>
      <c r="P27" s="83"/>
      <c r="Q27" s="92"/>
    </row>
    <row r="28" spans="1:17" x14ac:dyDescent="0.25">
      <c r="A28" s="56"/>
      <c r="B28" s="57"/>
      <c r="C28" s="53">
        <f t="shared" ca="1" si="0"/>
        <v>0</v>
      </c>
      <c r="D28" s="53">
        <f t="shared" ca="1" si="1"/>
        <v>0</v>
      </c>
      <c r="E28" s="52"/>
      <c r="F28" s="95">
        <f ca="1">INDIRECT("m28")</f>
        <v>0</v>
      </c>
      <c r="G28" s="95">
        <f ca="1">INDIRECT("n28")</f>
        <v>0</v>
      </c>
      <c r="H28" s="95">
        <f ca="1">INDIRECT("o28")</f>
        <v>0</v>
      </c>
      <c r="I28" s="95">
        <f ca="1">INDIRECT("p28")</f>
        <v>0</v>
      </c>
      <c r="J28" s="95">
        <f ca="1">INDIRECT("q28")</f>
        <v>0</v>
      </c>
      <c r="K28" s="93"/>
      <c r="L28" s="55"/>
      <c r="M28" s="112"/>
      <c r="N28" s="83"/>
      <c r="O28" s="83"/>
      <c r="P28" s="83"/>
      <c r="Q28" s="92"/>
    </row>
    <row r="29" spans="1:17" x14ac:dyDescent="0.25">
      <c r="A29" s="56"/>
      <c r="B29" s="57"/>
      <c r="C29" s="53">
        <f t="shared" ca="1" si="0"/>
        <v>0</v>
      </c>
      <c r="D29" s="53">
        <f t="shared" ca="1" si="1"/>
        <v>0</v>
      </c>
      <c r="E29" s="52"/>
      <c r="F29" s="95">
        <f ca="1">INDIRECT("m29")</f>
        <v>0</v>
      </c>
      <c r="G29" s="95">
        <f ca="1">INDIRECT("n29")</f>
        <v>0</v>
      </c>
      <c r="H29" s="95">
        <f ca="1">INDIRECT("o29")</f>
        <v>0</v>
      </c>
      <c r="I29" s="95">
        <f ca="1">INDIRECT("p29")</f>
        <v>0</v>
      </c>
      <c r="J29" s="95">
        <f ca="1">INDIRECT("q29")</f>
        <v>0</v>
      </c>
      <c r="K29" s="93"/>
      <c r="L29" s="55"/>
      <c r="M29" s="112"/>
      <c r="N29" s="83"/>
      <c r="O29" s="83"/>
      <c r="P29" s="83"/>
      <c r="Q29" s="92"/>
    </row>
    <row r="30" spans="1:17" x14ac:dyDescent="0.25">
      <c r="A30" s="56"/>
      <c r="B30" s="60"/>
      <c r="C30" s="53">
        <f t="shared" ca="1" si="0"/>
        <v>0</v>
      </c>
      <c r="D30" s="53">
        <f t="shared" ca="1" si="1"/>
        <v>0</v>
      </c>
      <c r="E30" s="52"/>
      <c r="F30" s="95">
        <f ca="1">INDIRECT("m30")</f>
        <v>0</v>
      </c>
      <c r="G30" s="95">
        <f ca="1">INDIRECT("n30")</f>
        <v>0</v>
      </c>
      <c r="H30" s="95">
        <f ca="1">INDIRECT("o30")</f>
        <v>0</v>
      </c>
      <c r="I30" s="95">
        <f ca="1">INDIRECT("p30")</f>
        <v>0</v>
      </c>
      <c r="J30" s="95">
        <f ca="1">INDIRECT("q30")</f>
        <v>0</v>
      </c>
      <c r="K30" s="93"/>
      <c r="L30" s="55"/>
      <c r="M30" s="112"/>
      <c r="N30" s="83"/>
      <c r="O30" s="83"/>
      <c r="P30" s="83"/>
      <c r="Q30" s="92"/>
    </row>
    <row r="31" spans="1:17" x14ac:dyDescent="0.25">
      <c r="A31" s="56"/>
      <c r="B31" s="60"/>
      <c r="C31" s="53">
        <f t="shared" ca="1" si="0"/>
        <v>0</v>
      </c>
      <c r="D31" s="53">
        <f t="shared" ca="1" si="1"/>
        <v>0</v>
      </c>
      <c r="E31" s="52"/>
      <c r="F31" s="95">
        <f ca="1">INDIRECT("m31")</f>
        <v>0</v>
      </c>
      <c r="G31" s="95">
        <f ca="1">INDIRECT("n31")</f>
        <v>0</v>
      </c>
      <c r="H31" s="95">
        <f ca="1">INDIRECT("o31")</f>
        <v>0</v>
      </c>
      <c r="I31" s="95">
        <f ca="1">INDIRECT("p31")</f>
        <v>0</v>
      </c>
      <c r="J31" s="95">
        <f ca="1">INDIRECT("q31")</f>
        <v>0</v>
      </c>
      <c r="K31" s="93"/>
      <c r="L31" s="55"/>
      <c r="M31" s="112"/>
      <c r="N31" s="83"/>
      <c r="O31" s="83"/>
      <c r="P31" s="83"/>
      <c r="Q31" s="92"/>
    </row>
    <row r="32" spans="1:17" x14ac:dyDescent="0.25">
      <c r="A32" s="56"/>
      <c r="B32" s="60"/>
      <c r="C32" s="53">
        <f t="shared" ca="1" si="0"/>
        <v>0</v>
      </c>
      <c r="D32" s="53">
        <f t="shared" ca="1" si="1"/>
        <v>0</v>
      </c>
      <c r="E32" s="52"/>
      <c r="F32" s="95">
        <f ca="1">INDIRECT("m32")</f>
        <v>0</v>
      </c>
      <c r="G32" s="95">
        <f ca="1">INDIRECT("n32")</f>
        <v>0</v>
      </c>
      <c r="H32" s="95">
        <f ca="1">INDIRECT("o32")</f>
        <v>0</v>
      </c>
      <c r="I32" s="95">
        <f ca="1">INDIRECT("p32")</f>
        <v>0</v>
      </c>
      <c r="J32" s="95">
        <f ca="1">INDIRECT("q32")</f>
        <v>0</v>
      </c>
      <c r="K32" s="93"/>
      <c r="L32" s="55"/>
      <c r="M32" s="112"/>
      <c r="N32" s="83"/>
      <c r="O32" s="83"/>
      <c r="P32" s="83"/>
      <c r="Q32" s="92"/>
    </row>
    <row r="33" spans="1:17" x14ac:dyDescent="0.25">
      <c r="A33" s="56"/>
      <c r="B33" s="60"/>
      <c r="C33" s="53">
        <f t="shared" ca="1" si="0"/>
        <v>0</v>
      </c>
      <c r="D33" s="53">
        <f t="shared" ca="1" si="1"/>
        <v>0</v>
      </c>
      <c r="E33" s="52"/>
      <c r="F33" s="95">
        <f ca="1">INDIRECT("m33")</f>
        <v>0</v>
      </c>
      <c r="G33" s="95">
        <f ca="1">INDIRECT("n33")</f>
        <v>0</v>
      </c>
      <c r="H33" s="95">
        <f ca="1">INDIRECT("o33")</f>
        <v>0</v>
      </c>
      <c r="I33" s="95">
        <f ca="1">INDIRECT("p33")</f>
        <v>0</v>
      </c>
      <c r="J33" s="95">
        <f ca="1">INDIRECT("q33")</f>
        <v>0</v>
      </c>
      <c r="K33" s="93"/>
      <c r="L33" s="55"/>
      <c r="M33" s="112"/>
      <c r="N33" s="83"/>
      <c r="O33" s="83"/>
      <c r="P33" s="83"/>
      <c r="Q33" s="92"/>
    </row>
    <row r="34" spans="1:17" x14ac:dyDescent="0.25">
      <c r="A34" s="56"/>
      <c r="B34" s="60"/>
      <c r="C34" s="53">
        <f t="shared" ca="1" si="0"/>
        <v>0</v>
      </c>
      <c r="D34" s="53">
        <f t="shared" ca="1" si="1"/>
        <v>0</v>
      </c>
      <c r="E34" s="52"/>
      <c r="F34" s="95">
        <f ca="1">INDIRECT("m34")</f>
        <v>0</v>
      </c>
      <c r="G34" s="95">
        <f ca="1">INDIRECT("n34")</f>
        <v>0</v>
      </c>
      <c r="H34" s="95">
        <f ca="1">INDIRECT("o34")</f>
        <v>0</v>
      </c>
      <c r="I34" s="95">
        <f ca="1">INDIRECT("p34")</f>
        <v>0</v>
      </c>
      <c r="J34" s="95">
        <f ca="1">INDIRECT("q34")</f>
        <v>0</v>
      </c>
      <c r="K34" s="93"/>
      <c r="L34" s="55"/>
      <c r="M34" s="112"/>
      <c r="N34" s="83"/>
      <c r="O34" s="83"/>
      <c r="P34" s="83"/>
      <c r="Q34" s="92"/>
    </row>
    <row r="35" spans="1:17" x14ac:dyDescent="0.25">
      <c r="A35" s="56"/>
      <c r="B35" s="60"/>
      <c r="C35" s="53">
        <f t="shared" ca="1" si="0"/>
        <v>0</v>
      </c>
      <c r="D35" s="53">
        <f t="shared" ca="1" si="1"/>
        <v>0</v>
      </c>
      <c r="E35" s="52"/>
      <c r="F35" s="95">
        <f ca="1">INDIRECT("m35")</f>
        <v>0</v>
      </c>
      <c r="G35" s="95">
        <f ca="1">INDIRECT("n35")</f>
        <v>0</v>
      </c>
      <c r="H35" s="95">
        <f ca="1">INDIRECT("o35")</f>
        <v>0</v>
      </c>
      <c r="I35" s="95">
        <f ca="1">INDIRECT("p35")</f>
        <v>0</v>
      </c>
      <c r="J35" s="95">
        <f ca="1">INDIRECT("q35")</f>
        <v>0</v>
      </c>
      <c r="K35" s="93"/>
      <c r="L35" s="55"/>
      <c r="M35" s="112"/>
      <c r="N35" s="83"/>
      <c r="O35" s="83"/>
      <c r="P35" s="83"/>
      <c r="Q35" s="92"/>
    </row>
    <row r="36" spans="1:17" x14ac:dyDescent="0.25">
      <c r="A36" s="56"/>
      <c r="B36" s="60"/>
      <c r="C36" s="53">
        <f t="shared" ca="1" si="0"/>
        <v>0</v>
      </c>
      <c r="D36" s="53">
        <f t="shared" ca="1" si="1"/>
        <v>0</v>
      </c>
      <c r="E36" s="52"/>
      <c r="F36" s="95">
        <f ca="1">INDIRECT("m36")</f>
        <v>0</v>
      </c>
      <c r="G36" s="95">
        <f ca="1">INDIRECT("n36")</f>
        <v>0</v>
      </c>
      <c r="H36" s="95">
        <f ca="1">INDIRECT("o36")</f>
        <v>0</v>
      </c>
      <c r="I36" s="95">
        <f ca="1">INDIRECT("p36")</f>
        <v>0</v>
      </c>
      <c r="J36" s="95">
        <f ca="1">INDIRECT("q36")</f>
        <v>0</v>
      </c>
      <c r="K36" s="93"/>
      <c r="L36" s="55"/>
      <c r="M36" s="112"/>
      <c r="N36" s="83"/>
      <c r="O36" s="83"/>
      <c r="P36" s="83"/>
      <c r="Q36" s="92"/>
    </row>
    <row r="37" spans="1:17" x14ac:dyDescent="0.25">
      <c r="A37" s="56"/>
      <c r="B37" s="60"/>
      <c r="C37" s="53">
        <f t="shared" ca="1" si="0"/>
        <v>0</v>
      </c>
      <c r="D37" s="53">
        <f t="shared" ca="1" si="1"/>
        <v>0</v>
      </c>
      <c r="E37" s="52"/>
      <c r="F37" s="95">
        <f ca="1">INDIRECT("m37")</f>
        <v>0</v>
      </c>
      <c r="G37" s="95">
        <f ca="1">INDIRECT("n37")</f>
        <v>0</v>
      </c>
      <c r="H37" s="95">
        <f ca="1">INDIRECT("o37")</f>
        <v>0</v>
      </c>
      <c r="I37" s="95">
        <f ca="1">INDIRECT("p37")</f>
        <v>0</v>
      </c>
      <c r="J37" s="95">
        <f ca="1">INDIRECT("q37")</f>
        <v>0</v>
      </c>
      <c r="K37" s="93"/>
      <c r="L37" s="55"/>
      <c r="M37" s="112"/>
      <c r="N37" s="83"/>
      <c r="O37" s="83"/>
      <c r="P37" s="83"/>
      <c r="Q37" s="92"/>
    </row>
    <row r="38" spans="1:17" x14ac:dyDescent="0.25">
      <c r="A38" s="56"/>
      <c r="B38" s="60"/>
      <c r="C38" s="53">
        <f t="shared" ca="1" si="0"/>
        <v>0</v>
      </c>
      <c r="D38" s="53">
        <f t="shared" ca="1" si="1"/>
        <v>0</v>
      </c>
      <c r="E38" s="52"/>
      <c r="F38" s="95">
        <f ca="1">INDIRECT("m38")</f>
        <v>0</v>
      </c>
      <c r="G38" s="95">
        <f ca="1">INDIRECT("n38")</f>
        <v>0</v>
      </c>
      <c r="H38" s="95">
        <f ca="1">INDIRECT("o38")</f>
        <v>0</v>
      </c>
      <c r="I38" s="95">
        <f ca="1">INDIRECT("p38")</f>
        <v>0</v>
      </c>
      <c r="J38" s="95">
        <f ca="1">INDIRECT("q38")</f>
        <v>0</v>
      </c>
      <c r="K38" s="93"/>
      <c r="L38" s="55"/>
      <c r="M38" s="112"/>
      <c r="N38" s="83"/>
      <c r="O38" s="83"/>
      <c r="P38" s="83"/>
      <c r="Q38" s="92"/>
    </row>
    <row r="39" spans="1:17" x14ac:dyDescent="0.25">
      <c r="A39" s="56"/>
      <c r="B39" s="60"/>
      <c r="C39" s="53">
        <f t="shared" ca="1" si="0"/>
        <v>0</v>
      </c>
      <c r="D39" s="53">
        <f t="shared" ca="1" si="1"/>
        <v>0</v>
      </c>
      <c r="E39" s="52"/>
      <c r="F39" s="95">
        <f ca="1">INDIRECT("m39")</f>
        <v>0</v>
      </c>
      <c r="G39" s="95">
        <f ca="1">INDIRECT("n39")</f>
        <v>0</v>
      </c>
      <c r="H39" s="95">
        <f ca="1">INDIRECT("o39")</f>
        <v>0</v>
      </c>
      <c r="I39" s="95">
        <f ca="1">INDIRECT("p39")</f>
        <v>0</v>
      </c>
      <c r="J39" s="95">
        <f ca="1">INDIRECT("q39")</f>
        <v>0</v>
      </c>
      <c r="K39" s="93"/>
      <c r="L39" s="55"/>
      <c r="M39" s="112"/>
      <c r="N39" s="83"/>
      <c r="O39" s="83"/>
      <c r="P39" s="83"/>
      <c r="Q39" s="92"/>
    </row>
    <row r="40" spans="1:17" ht="13.8" thickBot="1" x14ac:dyDescent="0.3">
      <c r="A40" s="59"/>
      <c r="B40" s="60"/>
      <c r="C40" s="77">
        <f t="shared" ca="1" si="0"/>
        <v>0</v>
      </c>
      <c r="D40" s="53">
        <f t="shared" ca="1" si="1"/>
        <v>0</v>
      </c>
      <c r="E40" s="76"/>
      <c r="F40" s="96">
        <f ca="1">INDIRECT("m40")</f>
        <v>0</v>
      </c>
      <c r="G40" s="96">
        <f ca="1">INDIRECT("n40")</f>
        <v>0</v>
      </c>
      <c r="H40" s="96">
        <f ca="1">INDIRECT("o40")</f>
        <v>0</v>
      </c>
      <c r="I40" s="96">
        <f ca="1">INDIRECT("p40")</f>
        <v>0</v>
      </c>
      <c r="J40" s="96">
        <f ca="1">INDIRECT("q40")</f>
        <v>0</v>
      </c>
      <c r="K40" s="93"/>
      <c r="L40" s="55"/>
      <c r="M40" s="113"/>
      <c r="N40" s="114"/>
      <c r="O40" s="114"/>
      <c r="P40" s="114"/>
      <c r="Q40" s="115"/>
    </row>
    <row r="41" spans="1:17" ht="13.8" thickTop="1" x14ac:dyDescent="0.25">
      <c r="A41" s="61"/>
      <c r="B41" s="62" t="s">
        <v>48</v>
      </c>
      <c r="C41" s="71"/>
      <c r="D41" s="63">
        <f ca="1">D40</f>
        <v>0</v>
      </c>
      <c r="E41" s="64"/>
      <c r="F41" s="65">
        <f ca="1">SUM(F4:F40)</f>
        <v>0</v>
      </c>
      <c r="G41" s="65">
        <f ca="1">SUM(G4:G40)</f>
        <v>0</v>
      </c>
      <c r="H41" s="65">
        <f ca="1">SUM(H4:H40)</f>
        <v>0</v>
      </c>
      <c r="I41" s="65">
        <f ca="1">SUM(I4:I40)</f>
        <v>0</v>
      </c>
      <c r="J41" s="65">
        <f ca="1">SUM(J4:J40)</f>
        <v>0</v>
      </c>
      <c r="K41" s="65"/>
      <c r="L41" s="65"/>
      <c r="M41" s="88">
        <f>SUM(M4:M40)</f>
        <v>0</v>
      </c>
      <c r="N41" s="88">
        <f>SUM(N4:N40)</f>
        <v>0</v>
      </c>
      <c r="O41" s="88">
        <f>SUM(O4:O39)</f>
        <v>0</v>
      </c>
      <c r="P41" s="88">
        <f>SUM(P4:P40)</f>
        <v>0</v>
      </c>
      <c r="Q41" s="88">
        <f>SUM(Q4:Q40)</f>
        <v>0</v>
      </c>
    </row>
    <row r="42" spans="1:17" x14ac:dyDescent="0.25">
      <c r="A42" s="46"/>
      <c r="B42" s="52"/>
      <c r="C42" s="53"/>
      <c r="D42" s="53"/>
      <c r="E42" s="66"/>
      <c r="F42" s="67"/>
      <c r="G42" s="67"/>
      <c r="H42" s="67"/>
      <c r="I42" s="67"/>
      <c r="J42" s="67"/>
      <c r="K42" s="67"/>
      <c r="L42" s="67"/>
      <c r="M42" s="66"/>
      <c r="N42" s="66"/>
      <c r="O42" s="66"/>
      <c r="P42" s="66"/>
      <c r="Q42" s="66"/>
    </row>
    <row r="43" spans="1:17" x14ac:dyDescent="0.25">
      <c r="A43" s="46"/>
      <c r="B43" s="81" t="s">
        <v>60</v>
      </c>
      <c r="C43" s="69"/>
      <c r="D43" s="69"/>
      <c r="E43" s="70"/>
      <c r="F43" s="67"/>
      <c r="G43" s="67"/>
      <c r="H43" s="67"/>
      <c r="I43" s="67"/>
      <c r="J43" s="67"/>
      <c r="K43" s="67"/>
      <c r="L43" s="67"/>
      <c r="M43" s="66"/>
      <c r="N43" s="66"/>
      <c r="O43" s="66"/>
      <c r="P43" s="66"/>
      <c r="Q43" s="66"/>
    </row>
    <row r="44" spans="1:17" x14ac:dyDescent="0.25">
      <c r="A44" s="46"/>
      <c r="B44" s="52" t="s">
        <v>46</v>
      </c>
      <c r="C44" s="78"/>
      <c r="D44" s="69"/>
      <c r="E44" s="70"/>
      <c r="F44" s="67"/>
      <c r="G44" s="67"/>
      <c r="H44" s="67"/>
      <c r="I44" s="67"/>
      <c r="J44" s="67"/>
      <c r="K44" s="67"/>
      <c r="L44" s="67"/>
      <c r="M44" s="66"/>
      <c r="N44" s="66"/>
      <c r="O44" s="66"/>
      <c r="P44" s="66"/>
      <c r="Q44" s="66"/>
    </row>
    <row r="45" spans="1:17" x14ac:dyDescent="0.25">
      <c r="A45" s="46"/>
      <c r="B45" s="52" t="s">
        <v>47</v>
      </c>
      <c r="C45" s="79"/>
      <c r="D45" s="69"/>
      <c r="E45" s="70"/>
      <c r="F45" s="67"/>
      <c r="G45" s="67"/>
      <c r="H45" s="67"/>
      <c r="I45" s="67"/>
      <c r="J45" s="67"/>
      <c r="K45" s="67"/>
      <c r="L45" s="67"/>
      <c r="M45" s="66"/>
      <c r="N45" s="66"/>
      <c r="O45" s="66"/>
      <c r="P45" s="66"/>
      <c r="Q45" s="66"/>
    </row>
    <row r="46" spans="1:17" x14ac:dyDescent="0.25">
      <c r="A46" s="68"/>
      <c r="B46" s="133" t="s">
        <v>62</v>
      </c>
      <c r="C46" s="80"/>
      <c r="D46" s="71"/>
      <c r="E46" s="70"/>
      <c r="F46" s="67"/>
      <c r="G46" s="67"/>
      <c r="H46" s="67"/>
      <c r="I46" s="67"/>
      <c r="J46" s="67"/>
      <c r="K46" s="67"/>
      <c r="L46" s="67"/>
      <c r="M46" s="66"/>
      <c r="N46" s="66"/>
      <c r="O46" s="66"/>
      <c r="P46" s="66"/>
      <c r="Q46" s="66"/>
    </row>
  </sheetData>
  <sheetProtection password="CA49" sheet="1" objects="1" scenarios="1" selectLockedCells="1"/>
  <conditionalFormatting sqref="F4:L40">
    <cfRule type="cellIs" dxfId="8" priority="3" operator="greaterThan">
      <formula>0</formula>
    </cfRule>
  </conditionalFormatting>
  <conditionalFormatting sqref="C4:D41">
    <cfRule type="cellIs" dxfId="7" priority="2" operator="equal">
      <formula>0</formula>
    </cfRule>
  </conditionalFormatting>
  <conditionalFormatting sqref="M41:Q41">
    <cfRule type="cellIs" dxfId="6" priority="1" operator="equal">
      <formula>0</formula>
    </cfRule>
  </conditionalFormatting>
  <printOptions horizontalCentered="1" verticalCentered="1" gridLines="1"/>
  <pageMargins left="0.25" right="0.25" top="0.5" bottom="0.5" header="0.18" footer="0.14000000000000001"/>
  <pageSetup scale="96" fitToWidth="2" orientation="landscape" horizontalDpi="300" verticalDpi="300" r:id="rId1"/>
  <headerFooter alignWithMargins="0">
    <oddHeader>&amp;L&amp;F
Service Unit  150
&amp;C&amp;14&amp;UDetailed Cash Record&amp;RPeriod covered: __&amp;U06/01/19&amp;U_ to _&amp;U05/31/20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25"/>
  <cols>
    <col min="1" max="1" width="12.5546875" style="72" customWidth="1"/>
    <col min="2" max="2" width="34.21875" style="46" customWidth="1"/>
    <col min="3" max="3" width="8.33203125" style="81" customWidth="1"/>
    <col min="4" max="4" width="8.6640625" style="46" customWidth="1"/>
    <col min="5" max="5" width="0.88671875" style="46" customWidth="1"/>
    <col min="6" max="6" width="8.44140625" style="73" hidden="1" customWidth="1"/>
    <col min="7" max="7" width="9.6640625" style="73" hidden="1" customWidth="1"/>
    <col min="8" max="8" width="9.44140625" style="74" hidden="1" customWidth="1"/>
    <col min="9" max="9" width="11.44140625" style="75" hidden="1" customWidth="1"/>
    <col min="10" max="10" width="9.33203125" style="75" hidden="1" customWidth="1"/>
    <col min="11" max="12" width="1.21875" style="75" hidden="1" customWidth="1"/>
    <col min="13" max="17" width="12.77734375" style="84" customWidth="1"/>
    <col min="18" max="16384" width="9.109375" style="46"/>
  </cols>
  <sheetData>
    <row r="1" spans="1:17" ht="17.25" customHeight="1" x14ac:dyDescent="0.25">
      <c r="A1" s="43"/>
      <c r="B1" s="44"/>
      <c r="C1" s="44"/>
      <c r="D1" s="44" t="s">
        <v>39</v>
      </c>
      <c r="E1" s="45"/>
      <c r="F1" s="85" t="s">
        <v>40</v>
      </c>
      <c r="G1" s="85" t="s">
        <v>51</v>
      </c>
      <c r="H1" s="86" t="s">
        <v>52</v>
      </c>
      <c r="I1" s="85" t="s">
        <v>54</v>
      </c>
      <c r="J1" s="85" t="s">
        <v>57</v>
      </c>
      <c r="K1" s="85"/>
      <c r="L1" s="97"/>
      <c r="M1" s="85" t="s">
        <v>40</v>
      </c>
      <c r="N1" s="85" t="s">
        <v>51</v>
      </c>
      <c r="O1" s="85" t="s">
        <v>52</v>
      </c>
      <c r="P1" s="85" t="s">
        <v>54</v>
      </c>
      <c r="Q1" s="85" t="s">
        <v>57</v>
      </c>
    </row>
    <row r="2" spans="1:17" x14ac:dyDescent="0.25">
      <c r="A2" s="47" t="s">
        <v>41</v>
      </c>
      <c r="B2" s="48" t="s">
        <v>42</v>
      </c>
      <c r="C2" s="48" t="s">
        <v>43</v>
      </c>
      <c r="D2" s="48" t="s">
        <v>61</v>
      </c>
      <c r="E2" s="49"/>
      <c r="F2" s="85" t="s">
        <v>44</v>
      </c>
      <c r="G2" s="85" t="s">
        <v>49</v>
      </c>
      <c r="H2" s="85" t="s">
        <v>53</v>
      </c>
      <c r="I2" s="85" t="s">
        <v>55</v>
      </c>
      <c r="J2" s="85" t="s">
        <v>58</v>
      </c>
      <c r="K2" s="85"/>
      <c r="L2" s="97"/>
      <c r="M2" s="85" t="s">
        <v>44</v>
      </c>
      <c r="N2" s="85" t="s">
        <v>49</v>
      </c>
      <c r="O2" s="85" t="s">
        <v>53</v>
      </c>
      <c r="P2" s="85" t="s">
        <v>55</v>
      </c>
      <c r="Q2" s="85" t="s">
        <v>58</v>
      </c>
    </row>
    <row r="3" spans="1:17" ht="16.2" customHeight="1" thickBot="1" x14ac:dyDescent="0.3">
      <c r="A3" s="50"/>
      <c r="B3" s="51"/>
      <c r="C3" s="52"/>
      <c r="D3" s="76"/>
      <c r="E3" s="49"/>
      <c r="F3" s="87"/>
      <c r="G3" s="87" t="s">
        <v>50</v>
      </c>
      <c r="H3" s="87"/>
      <c r="I3" s="87" t="s">
        <v>56</v>
      </c>
      <c r="J3" s="87" t="s">
        <v>59</v>
      </c>
      <c r="K3" s="87"/>
      <c r="L3" s="98"/>
      <c r="M3" s="85"/>
      <c r="N3" s="85" t="s">
        <v>50</v>
      </c>
      <c r="O3" s="85"/>
      <c r="P3" s="85" t="s">
        <v>56</v>
      </c>
      <c r="Q3" s="85" t="s">
        <v>59</v>
      </c>
    </row>
    <row r="4" spans="1:17" ht="13.8" thickTop="1" x14ac:dyDescent="0.25">
      <c r="A4" s="118"/>
      <c r="B4" s="119" t="s">
        <v>74</v>
      </c>
      <c r="C4" s="100"/>
      <c r="D4" s="101">
        <f ca="1">'Page 1'!D41</f>
        <v>0</v>
      </c>
      <c r="E4" s="102"/>
      <c r="F4" s="103">
        <f ca="1">'Page 1'!F41</f>
        <v>0</v>
      </c>
      <c r="G4" s="103">
        <f ca="1">'Page 1'!G41</f>
        <v>0</v>
      </c>
      <c r="H4" s="103">
        <f ca="1">'Page 1'!H41</f>
        <v>0</v>
      </c>
      <c r="I4" s="103">
        <f ca="1">'Page 1'!I41</f>
        <v>0</v>
      </c>
      <c r="J4" s="103">
        <f ca="1">'Page 1'!J41</f>
        <v>0</v>
      </c>
      <c r="K4" s="104"/>
      <c r="L4" s="54"/>
      <c r="M4" s="105">
        <f>'Page 1'!M41</f>
        <v>0</v>
      </c>
      <c r="N4" s="105">
        <f>'Page 1'!N41</f>
        <v>0</v>
      </c>
      <c r="O4" s="105">
        <f>'Page 1'!O41</f>
        <v>0</v>
      </c>
      <c r="P4" s="105">
        <f>'Page 1'!P41</f>
        <v>0</v>
      </c>
      <c r="Q4" s="105">
        <f>'Page 1'!Q41</f>
        <v>0</v>
      </c>
    </row>
    <row r="5" spans="1:17" x14ac:dyDescent="0.25">
      <c r="A5" s="56"/>
      <c r="B5" s="57"/>
      <c r="C5" s="53">
        <f t="shared" ref="C5:C40" ca="1" si="0">SUM(F5:J5)</f>
        <v>0</v>
      </c>
      <c r="D5" s="53">
        <f ca="1">D4+C5</f>
        <v>0</v>
      </c>
      <c r="E5" s="66"/>
      <c r="F5" s="95">
        <f ca="1">INDIRECT("m5")</f>
        <v>0</v>
      </c>
      <c r="G5" s="95">
        <f ca="1">INDIRECT("n5")</f>
        <v>0</v>
      </c>
      <c r="H5" s="95">
        <f ca="1">INDIRECT("o5")</f>
        <v>0</v>
      </c>
      <c r="I5" s="95">
        <f ca="1">INDIRECT("p5")</f>
        <v>0</v>
      </c>
      <c r="J5" s="95">
        <f ca="1">INDIRECT("q5")</f>
        <v>0</v>
      </c>
      <c r="K5" s="93"/>
      <c r="L5" s="55"/>
      <c r="M5" s="142"/>
      <c r="N5" s="82"/>
      <c r="O5" s="82"/>
      <c r="P5" s="82"/>
      <c r="Q5" s="91"/>
    </row>
    <row r="6" spans="1:17" x14ac:dyDescent="0.25">
      <c r="A6" s="56"/>
      <c r="B6" s="57"/>
      <c r="C6" s="53">
        <f t="shared" ca="1" si="0"/>
        <v>0</v>
      </c>
      <c r="D6" s="53">
        <f t="shared" ref="D6:D40" ca="1" si="1">D5+C6</f>
        <v>0</v>
      </c>
      <c r="E6" s="66"/>
      <c r="F6" s="95">
        <f ca="1">INDIRECT("m6")</f>
        <v>0</v>
      </c>
      <c r="G6" s="95">
        <f ca="1">INDIRECT("n6")</f>
        <v>0</v>
      </c>
      <c r="H6" s="95">
        <f ca="1">INDIRECT("o6")</f>
        <v>0</v>
      </c>
      <c r="I6" s="95">
        <f ca="1">INDIRECT("p6")</f>
        <v>0</v>
      </c>
      <c r="J6" s="95">
        <f ca="1">INDIRECT("q6")</f>
        <v>0</v>
      </c>
      <c r="K6" s="93"/>
      <c r="L6" s="55"/>
      <c r="M6" s="112"/>
      <c r="N6" s="83"/>
      <c r="O6" s="83"/>
      <c r="P6" s="83"/>
      <c r="Q6" s="92"/>
    </row>
    <row r="7" spans="1:17" x14ac:dyDescent="0.25">
      <c r="A7" s="56"/>
      <c r="B7" s="57"/>
      <c r="C7" s="53">
        <f t="shared" ca="1" si="0"/>
        <v>0</v>
      </c>
      <c r="D7" s="53">
        <f t="shared" ca="1" si="1"/>
        <v>0</v>
      </c>
      <c r="E7" s="66"/>
      <c r="F7" s="95">
        <f ca="1">INDIRECT("m7")</f>
        <v>0</v>
      </c>
      <c r="G7" s="95">
        <f ca="1">INDIRECT("n7")</f>
        <v>0</v>
      </c>
      <c r="H7" s="95">
        <f ca="1">INDIRECT("o7")</f>
        <v>0</v>
      </c>
      <c r="I7" s="95">
        <f ca="1">INDIRECT("p7")</f>
        <v>0</v>
      </c>
      <c r="J7" s="95">
        <f ca="1">INDIRECT("q7")</f>
        <v>0</v>
      </c>
      <c r="K7" s="93"/>
      <c r="L7" s="55"/>
      <c r="M7" s="112"/>
      <c r="N7" s="83"/>
      <c r="O7" s="83"/>
      <c r="P7" s="83"/>
      <c r="Q7" s="92"/>
    </row>
    <row r="8" spans="1:17" x14ac:dyDescent="0.25">
      <c r="A8" s="59"/>
      <c r="B8" s="57"/>
      <c r="C8" s="53">
        <f t="shared" ca="1" si="0"/>
        <v>0</v>
      </c>
      <c r="D8" s="53">
        <f t="shared" ca="1" si="1"/>
        <v>0</v>
      </c>
      <c r="E8" s="66"/>
      <c r="F8" s="95">
        <f ca="1">INDIRECT("m8")</f>
        <v>0</v>
      </c>
      <c r="G8" s="95">
        <f ca="1">INDIRECT("n8")</f>
        <v>0</v>
      </c>
      <c r="H8" s="95">
        <f ca="1">INDIRECT("o8")</f>
        <v>0</v>
      </c>
      <c r="I8" s="95">
        <f ca="1">INDIRECT("p8")</f>
        <v>0</v>
      </c>
      <c r="J8" s="95">
        <f ca="1">INDIRECT("q8")</f>
        <v>0</v>
      </c>
      <c r="K8" s="93"/>
      <c r="L8" s="55"/>
      <c r="M8" s="112"/>
      <c r="N8" s="83"/>
      <c r="O8" s="83"/>
      <c r="P8" s="83"/>
      <c r="Q8" s="92"/>
    </row>
    <row r="9" spans="1:17" x14ac:dyDescent="0.25">
      <c r="A9" s="56"/>
      <c r="B9" s="57"/>
      <c r="C9" s="53">
        <f t="shared" ca="1" si="0"/>
        <v>0</v>
      </c>
      <c r="D9" s="53">
        <f t="shared" ca="1" si="1"/>
        <v>0</v>
      </c>
      <c r="E9" s="66"/>
      <c r="F9" s="95">
        <f ca="1">INDIRECT("m9")</f>
        <v>0</v>
      </c>
      <c r="G9" s="95">
        <f ca="1">INDIRECT("n9")</f>
        <v>0</v>
      </c>
      <c r="H9" s="95">
        <f ca="1">INDIRECT("o9")</f>
        <v>0</v>
      </c>
      <c r="I9" s="95">
        <f ca="1">INDIRECT("p9")</f>
        <v>0</v>
      </c>
      <c r="J9" s="95">
        <f ca="1">INDIRECT("q9")</f>
        <v>0</v>
      </c>
      <c r="K9" s="93"/>
      <c r="L9" s="55"/>
      <c r="M9" s="112"/>
      <c r="N9" s="83"/>
      <c r="O9" s="83"/>
      <c r="P9" s="83"/>
      <c r="Q9" s="92"/>
    </row>
    <row r="10" spans="1:17" x14ac:dyDescent="0.25">
      <c r="A10" s="56"/>
      <c r="B10" s="57"/>
      <c r="C10" s="53">
        <f t="shared" ca="1" si="0"/>
        <v>0</v>
      </c>
      <c r="D10" s="53">
        <f t="shared" ca="1" si="1"/>
        <v>0</v>
      </c>
      <c r="E10" s="66"/>
      <c r="F10" s="95">
        <f ca="1">INDIRECT("m10")</f>
        <v>0</v>
      </c>
      <c r="G10" s="95">
        <f ca="1">INDIRECT("n10")</f>
        <v>0</v>
      </c>
      <c r="H10" s="95">
        <f ca="1">INDIRECT("o10")</f>
        <v>0</v>
      </c>
      <c r="I10" s="95">
        <f ca="1">INDIRECT("p10")</f>
        <v>0</v>
      </c>
      <c r="J10" s="95">
        <f ca="1">INDIRECT("q10")</f>
        <v>0</v>
      </c>
      <c r="K10" s="93"/>
      <c r="L10" s="55"/>
      <c r="M10" s="112"/>
      <c r="N10" s="83"/>
      <c r="O10" s="83"/>
      <c r="P10" s="83"/>
      <c r="Q10" s="92"/>
    </row>
    <row r="11" spans="1:17" x14ac:dyDescent="0.25">
      <c r="A11" s="56"/>
      <c r="B11" s="57"/>
      <c r="C11" s="53">
        <f t="shared" ca="1" si="0"/>
        <v>0</v>
      </c>
      <c r="D11" s="53">
        <f t="shared" ca="1" si="1"/>
        <v>0</v>
      </c>
      <c r="E11" s="66"/>
      <c r="F11" s="95">
        <f ca="1">INDIRECT("m11")</f>
        <v>0</v>
      </c>
      <c r="G11" s="95">
        <f ca="1">INDIRECT("n11")</f>
        <v>0</v>
      </c>
      <c r="H11" s="95">
        <f ca="1">INDIRECT("o11")</f>
        <v>0</v>
      </c>
      <c r="I11" s="95">
        <f ca="1">INDIRECT("p11")</f>
        <v>0</v>
      </c>
      <c r="J11" s="95">
        <f ca="1">INDIRECT("q11")</f>
        <v>0</v>
      </c>
      <c r="K11" s="93"/>
      <c r="L11" s="55"/>
      <c r="M11" s="112"/>
      <c r="N11" s="83"/>
      <c r="O11" s="83"/>
      <c r="P11" s="83"/>
      <c r="Q11" s="92"/>
    </row>
    <row r="12" spans="1:17" x14ac:dyDescent="0.25">
      <c r="A12" s="59"/>
      <c r="B12" s="57"/>
      <c r="C12" s="53">
        <f t="shared" ca="1" si="0"/>
        <v>0</v>
      </c>
      <c r="D12" s="53">
        <f t="shared" ca="1" si="1"/>
        <v>0</v>
      </c>
      <c r="E12" s="66"/>
      <c r="F12" s="95">
        <f ca="1">INDIRECT("m12")</f>
        <v>0</v>
      </c>
      <c r="G12" s="95">
        <f ca="1">INDIRECT("n12")</f>
        <v>0</v>
      </c>
      <c r="H12" s="95">
        <f ca="1">INDIRECT("o12")</f>
        <v>0</v>
      </c>
      <c r="I12" s="95">
        <f ca="1">INDIRECT("p12")</f>
        <v>0</v>
      </c>
      <c r="J12" s="95">
        <f ca="1">INDIRECT("q12")</f>
        <v>0</v>
      </c>
      <c r="K12" s="93"/>
      <c r="L12" s="55"/>
      <c r="M12" s="112"/>
      <c r="N12" s="83"/>
      <c r="O12" s="83"/>
      <c r="P12" s="83"/>
      <c r="Q12" s="92"/>
    </row>
    <row r="13" spans="1:17" x14ac:dyDescent="0.25">
      <c r="A13" s="56"/>
      <c r="B13" s="57"/>
      <c r="C13" s="53">
        <f t="shared" ca="1" si="0"/>
        <v>0</v>
      </c>
      <c r="D13" s="53">
        <f t="shared" ca="1" si="1"/>
        <v>0</v>
      </c>
      <c r="E13" s="66"/>
      <c r="F13" s="95">
        <f ca="1">INDIRECT("m13")</f>
        <v>0</v>
      </c>
      <c r="G13" s="95">
        <f ca="1">INDIRECT("n13")</f>
        <v>0</v>
      </c>
      <c r="H13" s="95">
        <f ca="1">INDIRECT("o13")</f>
        <v>0</v>
      </c>
      <c r="I13" s="95">
        <f ca="1">INDIRECT("p13")</f>
        <v>0</v>
      </c>
      <c r="J13" s="95">
        <f ca="1">INDIRECT("q13")</f>
        <v>0</v>
      </c>
      <c r="K13" s="93"/>
      <c r="L13" s="55"/>
      <c r="M13" s="112"/>
      <c r="N13" s="83"/>
      <c r="O13" s="83"/>
      <c r="P13" s="83"/>
      <c r="Q13" s="92"/>
    </row>
    <row r="14" spans="1:17" x14ac:dyDescent="0.25">
      <c r="A14" s="56"/>
      <c r="B14" s="57"/>
      <c r="C14" s="53">
        <f t="shared" ca="1" si="0"/>
        <v>0</v>
      </c>
      <c r="D14" s="53">
        <f t="shared" ca="1" si="1"/>
        <v>0</v>
      </c>
      <c r="E14" s="66"/>
      <c r="F14" s="95">
        <f ca="1">INDIRECT("m14")</f>
        <v>0</v>
      </c>
      <c r="G14" s="95">
        <f ca="1">INDIRECT("n14")</f>
        <v>0</v>
      </c>
      <c r="H14" s="95">
        <f ca="1">INDIRECT("o14")</f>
        <v>0</v>
      </c>
      <c r="I14" s="95">
        <f ca="1">INDIRECT("p14")</f>
        <v>0</v>
      </c>
      <c r="J14" s="95">
        <f ca="1">INDIRECT("q14")</f>
        <v>0</v>
      </c>
      <c r="K14" s="93"/>
      <c r="L14" s="55"/>
      <c r="M14" s="112"/>
      <c r="N14" s="83"/>
      <c r="O14" s="83"/>
      <c r="P14" s="83"/>
      <c r="Q14" s="92"/>
    </row>
    <row r="15" spans="1:17" x14ac:dyDescent="0.25">
      <c r="A15" s="56"/>
      <c r="B15" s="57"/>
      <c r="C15" s="53">
        <f t="shared" ca="1" si="0"/>
        <v>0</v>
      </c>
      <c r="D15" s="53">
        <f t="shared" ca="1" si="1"/>
        <v>0</v>
      </c>
      <c r="E15" s="66"/>
      <c r="F15" s="95">
        <f ca="1">INDIRECT("m15")</f>
        <v>0</v>
      </c>
      <c r="G15" s="95">
        <f ca="1">INDIRECT("n15")</f>
        <v>0</v>
      </c>
      <c r="H15" s="95">
        <f ca="1">INDIRECT("o15")</f>
        <v>0</v>
      </c>
      <c r="I15" s="95">
        <f ca="1">INDIRECT("p15")</f>
        <v>0</v>
      </c>
      <c r="J15" s="95">
        <f ca="1">INDIRECT("q15")</f>
        <v>0</v>
      </c>
      <c r="K15" s="93"/>
      <c r="L15" s="55"/>
      <c r="M15" s="112"/>
      <c r="N15" s="83"/>
      <c r="O15" s="83"/>
      <c r="P15" s="83"/>
      <c r="Q15" s="92"/>
    </row>
    <row r="16" spans="1:17" x14ac:dyDescent="0.25">
      <c r="A16" s="56"/>
      <c r="B16" s="57"/>
      <c r="C16" s="53">
        <f t="shared" ca="1" si="0"/>
        <v>0</v>
      </c>
      <c r="D16" s="53">
        <f t="shared" ca="1" si="1"/>
        <v>0</v>
      </c>
      <c r="E16" s="66"/>
      <c r="F16" s="95">
        <f ca="1">INDIRECT("m16")</f>
        <v>0</v>
      </c>
      <c r="G16" s="95">
        <f ca="1">INDIRECT("n16")</f>
        <v>0</v>
      </c>
      <c r="H16" s="95">
        <f ca="1">INDIRECT("o16")</f>
        <v>0</v>
      </c>
      <c r="I16" s="95">
        <f ca="1">INDIRECT("p16")</f>
        <v>0</v>
      </c>
      <c r="J16" s="95">
        <f ca="1">INDIRECT("q16")</f>
        <v>0</v>
      </c>
      <c r="K16" s="93"/>
      <c r="L16" s="55"/>
      <c r="M16" s="112"/>
      <c r="N16" s="83"/>
      <c r="O16" s="83"/>
      <c r="P16" s="83"/>
      <c r="Q16" s="92"/>
    </row>
    <row r="17" spans="1:17" x14ac:dyDescent="0.25">
      <c r="A17" s="56"/>
      <c r="B17" s="57"/>
      <c r="C17" s="53">
        <f t="shared" ca="1" si="0"/>
        <v>0</v>
      </c>
      <c r="D17" s="53">
        <f t="shared" ca="1" si="1"/>
        <v>0</v>
      </c>
      <c r="E17" s="66"/>
      <c r="F17" s="95">
        <f ca="1">INDIRECT("m17")</f>
        <v>0</v>
      </c>
      <c r="G17" s="95">
        <f ca="1">INDIRECT("n17")</f>
        <v>0</v>
      </c>
      <c r="H17" s="95">
        <f ca="1">INDIRECT("o17")</f>
        <v>0</v>
      </c>
      <c r="I17" s="95">
        <f ca="1">INDIRECT("p17")</f>
        <v>0</v>
      </c>
      <c r="J17" s="95">
        <f ca="1">INDIRECT("q17")</f>
        <v>0</v>
      </c>
      <c r="K17" s="93"/>
      <c r="L17" s="55"/>
      <c r="M17" s="112"/>
      <c r="N17" s="83"/>
      <c r="O17" s="83"/>
      <c r="P17" s="83"/>
      <c r="Q17" s="92"/>
    </row>
    <row r="18" spans="1:17" x14ac:dyDescent="0.25">
      <c r="A18" s="56"/>
      <c r="B18" s="60"/>
      <c r="C18" s="53">
        <f t="shared" ca="1" si="0"/>
        <v>0</v>
      </c>
      <c r="D18" s="53">
        <f t="shared" ca="1" si="1"/>
        <v>0</v>
      </c>
      <c r="E18" s="66"/>
      <c r="F18" s="95">
        <f ca="1">INDIRECT("m18")</f>
        <v>0</v>
      </c>
      <c r="G18" s="95">
        <f ca="1">INDIRECT("n18")</f>
        <v>0</v>
      </c>
      <c r="H18" s="95">
        <f ca="1">INDIRECT("o18")</f>
        <v>0</v>
      </c>
      <c r="I18" s="95">
        <f ca="1">INDIRECT("p18")</f>
        <v>0</v>
      </c>
      <c r="J18" s="95">
        <f ca="1">INDIRECT("q18")</f>
        <v>0</v>
      </c>
      <c r="K18" s="93"/>
      <c r="L18" s="55"/>
      <c r="M18" s="112"/>
      <c r="N18" s="83"/>
      <c r="O18" s="83"/>
      <c r="P18" s="83"/>
      <c r="Q18" s="92"/>
    </row>
    <row r="19" spans="1:17" x14ac:dyDescent="0.25">
      <c r="A19" s="56"/>
      <c r="B19" s="60"/>
      <c r="C19" s="53">
        <f t="shared" ca="1" si="0"/>
        <v>0</v>
      </c>
      <c r="D19" s="53">
        <f t="shared" ca="1" si="1"/>
        <v>0</v>
      </c>
      <c r="E19" s="66"/>
      <c r="F19" s="95">
        <f ca="1">INDIRECT("m19")</f>
        <v>0</v>
      </c>
      <c r="G19" s="95">
        <f ca="1">INDIRECT("n19")</f>
        <v>0</v>
      </c>
      <c r="H19" s="95">
        <f ca="1">INDIRECT("o19")</f>
        <v>0</v>
      </c>
      <c r="I19" s="95">
        <f ca="1">INDIRECT("p19")</f>
        <v>0</v>
      </c>
      <c r="J19" s="95">
        <f ca="1">INDIRECT("q19")</f>
        <v>0</v>
      </c>
      <c r="K19" s="93"/>
      <c r="L19" s="55"/>
      <c r="M19" s="112"/>
      <c r="N19" s="83"/>
      <c r="O19" s="83"/>
      <c r="P19" s="83"/>
      <c r="Q19" s="92"/>
    </row>
    <row r="20" spans="1:17" x14ac:dyDescent="0.25">
      <c r="A20" s="57"/>
      <c r="B20" s="60"/>
      <c r="C20" s="53">
        <f t="shared" ca="1" si="0"/>
        <v>0</v>
      </c>
      <c r="D20" s="53">
        <f t="shared" ca="1" si="1"/>
        <v>0</v>
      </c>
      <c r="E20" s="66"/>
      <c r="F20" s="95">
        <f ca="1">INDIRECT("m20")</f>
        <v>0</v>
      </c>
      <c r="G20" s="95">
        <f ca="1">INDIRECT("n20")</f>
        <v>0</v>
      </c>
      <c r="H20" s="95">
        <f ca="1">INDIRECT("o20")</f>
        <v>0</v>
      </c>
      <c r="I20" s="95">
        <f ca="1">INDIRECT("p20")</f>
        <v>0</v>
      </c>
      <c r="J20" s="95">
        <f ca="1">INDIRECT("q20")</f>
        <v>0</v>
      </c>
      <c r="K20" s="93"/>
      <c r="L20" s="55"/>
      <c r="M20" s="112"/>
      <c r="N20" s="83"/>
      <c r="O20" s="83"/>
      <c r="P20" s="83"/>
      <c r="Q20" s="92"/>
    </row>
    <row r="21" spans="1:17" x14ac:dyDescent="0.25">
      <c r="A21" s="57"/>
      <c r="B21" s="60"/>
      <c r="C21" s="53">
        <f t="shared" ca="1" si="0"/>
        <v>0</v>
      </c>
      <c r="D21" s="53">
        <f t="shared" ca="1" si="1"/>
        <v>0</v>
      </c>
      <c r="E21" s="66"/>
      <c r="F21" s="95">
        <f ca="1">INDIRECT("m21")</f>
        <v>0</v>
      </c>
      <c r="G21" s="95">
        <f ca="1">INDIRECT("n21")</f>
        <v>0</v>
      </c>
      <c r="H21" s="95">
        <f ca="1">INDIRECT("o21")</f>
        <v>0</v>
      </c>
      <c r="I21" s="95">
        <f ca="1">INDIRECT("p21")</f>
        <v>0</v>
      </c>
      <c r="J21" s="95">
        <f ca="1">INDIRECT("q21")</f>
        <v>0</v>
      </c>
      <c r="K21" s="93"/>
      <c r="L21" s="55"/>
      <c r="M21" s="112"/>
      <c r="N21" s="83"/>
      <c r="O21" s="83"/>
      <c r="P21" s="83"/>
      <c r="Q21" s="92"/>
    </row>
    <row r="22" spans="1:17" x14ac:dyDescent="0.25">
      <c r="A22" s="57"/>
      <c r="B22" s="60"/>
      <c r="C22" s="53">
        <f t="shared" ca="1" si="0"/>
        <v>0</v>
      </c>
      <c r="D22" s="53">
        <f t="shared" ca="1" si="1"/>
        <v>0</v>
      </c>
      <c r="E22" s="66"/>
      <c r="F22" s="95">
        <f ca="1">INDIRECT("m22")</f>
        <v>0</v>
      </c>
      <c r="G22" s="95">
        <f ca="1">INDIRECT("n22")</f>
        <v>0</v>
      </c>
      <c r="H22" s="95">
        <f ca="1">INDIRECT("o22")</f>
        <v>0</v>
      </c>
      <c r="I22" s="95">
        <f ca="1">INDIRECT("p22")</f>
        <v>0</v>
      </c>
      <c r="J22" s="95">
        <f ca="1">INDIRECT("q22")</f>
        <v>0</v>
      </c>
      <c r="K22" s="93"/>
      <c r="L22" s="55"/>
      <c r="M22" s="112"/>
      <c r="N22" s="83"/>
      <c r="O22" s="83"/>
      <c r="P22" s="83"/>
      <c r="Q22" s="92"/>
    </row>
    <row r="23" spans="1:17" x14ac:dyDescent="0.25">
      <c r="A23" s="57"/>
      <c r="B23" s="60"/>
      <c r="C23" s="53">
        <f t="shared" ca="1" si="0"/>
        <v>0</v>
      </c>
      <c r="D23" s="53">
        <f t="shared" ca="1" si="1"/>
        <v>0</v>
      </c>
      <c r="E23" s="52"/>
      <c r="F23" s="95">
        <f ca="1">INDIRECT("m23")</f>
        <v>0</v>
      </c>
      <c r="G23" s="95">
        <f ca="1">INDIRECT("n23")</f>
        <v>0</v>
      </c>
      <c r="H23" s="95">
        <f ca="1">INDIRECT("o23")</f>
        <v>0</v>
      </c>
      <c r="I23" s="95">
        <f ca="1">INDIRECT("p23")</f>
        <v>0</v>
      </c>
      <c r="J23" s="95">
        <f ca="1">INDIRECT("q23")</f>
        <v>0</v>
      </c>
      <c r="K23" s="93"/>
      <c r="L23" s="55"/>
      <c r="M23" s="112"/>
      <c r="N23" s="83"/>
      <c r="O23" s="83"/>
      <c r="P23" s="83"/>
      <c r="Q23" s="92"/>
    </row>
    <row r="24" spans="1:17" x14ac:dyDescent="0.25">
      <c r="A24" s="56"/>
      <c r="B24" s="60"/>
      <c r="C24" s="53">
        <f t="shared" ca="1" si="0"/>
        <v>0</v>
      </c>
      <c r="D24" s="53">
        <f t="shared" ca="1" si="1"/>
        <v>0</v>
      </c>
      <c r="E24" s="52"/>
      <c r="F24" s="95">
        <f ca="1">INDIRECT("m24")</f>
        <v>0</v>
      </c>
      <c r="G24" s="95">
        <f ca="1">INDIRECT("n24")</f>
        <v>0</v>
      </c>
      <c r="H24" s="95">
        <f ca="1">INDIRECT("o24")</f>
        <v>0</v>
      </c>
      <c r="I24" s="95">
        <f ca="1">INDIRECT("p24")</f>
        <v>0</v>
      </c>
      <c r="J24" s="95">
        <f ca="1">INDIRECT("q24")</f>
        <v>0</v>
      </c>
      <c r="K24" s="93"/>
      <c r="L24" s="55"/>
      <c r="M24" s="112"/>
      <c r="N24" s="83"/>
      <c r="O24" s="83"/>
      <c r="P24" s="83"/>
      <c r="Q24" s="92"/>
    </row>
    <row r="25" spans="1:17" x14ac:dyDescent="0.25">
      <c r="A25" s="56"/>
      <c r="B25" s="57"/>
      <c r="C25" s="53">
        <f t="shared" ca="1" si="0"/>
        <v>0</v>
      </c>
      <c r="D25" s="53">
        <f t="shared" ca="1" si="1"/>
        <v>0</v>
      </c>
      <c r="E25" s="66"/>
      <c r="F25" s="95">
        <f ca="1">INDIRECT("m25")</f>
        <v>0</v>
      </c>
      <c r="G25" s="95">
        <f ca="1">INDIRECT("n25")</f>
        <v>0</v>
      </c>
      <c r="H25" s="95">
        <f ca="1">INDIRECT("o25")</f>
        <v>0</v>
      </c>
      <c r="I25" s="95">
        <f ca="1">INDIRECT("p25")</f>
        <v>0</v>
      </c>
      <c r="J25" s="95">
        <f ca="1">INDIRECT("q25")</f>
        <v>0</v>
      </c>
      <c r="K25" s="93"/>
      <c r="L25" s="55"/>
      <c r="M25" s="112"/>
      <c r="N25" s="83"/>
      <c r="O25" s="83"/>
      <c r="P25" s="83"/>
      <c r="Q25" s="92"/>
    </row>
    <row r="26" spans="1:17" x14ac:dyDescent="0.25">
      <c r="A26" s="56"/>
      <c r="B26" s="57"/>
      <c r="C26" s="53">
        <f t="shared" ca="1" si="0"/>
        <v>0</v>
      </c>
      <c r="D26" s="53">
        <f t="shared" ca="1" si="1"/>
        <v>0</v>
      </c>
      <c r="E26" s="52"/>
      <c r="F26" s="95">
        <f ca="1">INDIRECT("m26")</f>
        <v>0</v>
      </c>
      <c r="G26" s="95">
        <f ca="1">INDIRECT("n26")</f>
        <v>0</v>
      </c>
      <c r="H26" s="95">
        <f ca="1">INDIRECT("o26")</f>
        <v>0</v>
      </c>
      <c r="I26" s="95">
        <f ca="1">INDIRECT("p26")</f>
        <v>0</v>
      </c>
      <c r="J26" s="95">
        <f ca="1">INDIRECT("q26")</f>
        <v>0</v>
      </c>
      <c r="K26" s="93"/>
      <c r="L26" s="55"/>
      <c r="M26" s="112"/>
      <c r="N26" s="83"/>
      <c r="O26" s="83"/>
      <c r="P26" s="83"/>
      <c r="Q26" s="92"/>
    </row>
    <row r="27" spans="1:17" x14ac:dyDescent="0.25">
      <c r="A27" s="56"/>
      <c r="B27" s="57"/>
      <c r="C27" s="53">
        <f t="shared" ca="1" si="0"/>
        <v>0</v>
      </c>
      <c r="D27" s="53">
        <f t="shared" ca="1" si="1"/>
        <v>0</v>
      </c>
      <c r="E27" s="52"/>
      <c r="F27" s="95">
        <f ca="1">INDIRECT("m27")</f>
        <v>0</v>
      </c>
      <c r="G27" s="95">
        <f ca="1">INDIRECT("n27")</f>
        <v>0</v>
      </c>
      <c r="H27" s="95">
        <f ca="1">INDIRECT("o27")</f>
        <v>0</v>
      </c>
      <c r="I27" s="95">
        <f ca="1">INDIRECT("p27")</f>
        <v>0</v>
      </c>
      <c r="J27" s="95">
        <f ca="1">INDIRECT("q27")</f>
        <v>0</v>
      </c>
      <c r="K27" s="93"/>
      <c r="L27" s="55"/>
      <c r="M27" s="112"/>
      <c r="N27" s="83"/>
      <c r="O27" s="83"/>
      <c r="P27" s="83"/>
      <c r="Q27" s="92"/>
    </row>
    <row r="28" spans="1:17" x14ac:dyDescent="0.25">
      <c r="A28" s="56"/>
      <c r="B28" s="57"/>
      <c r="C28" s="53">
        <f t="shared" ca="1" si="0"/>
        <v>0</v>
      </c>
      <c r="D28" s="53">
        <f t="shared" ca="1" si="1"/>
        <v>0</v>
      </c>
      <c r="E28" s="52"/>
      <c r="F28" s="95">
        <f ca="1">INDIRECT("m28")</f>
        <v>0</v>
      </c>
      <c r="G28" s="95">
        <f ca="1">INDIRECT("n28")</f>
        <v>0</v>
      </c>
      <c r="H28" s="95">
        <f ca="1">INDIRECT("o28")</f>
        <v>0</v>
      </c>
      <c r="I28" s="95">
        <f ca="1">INDIRECT("p28")</f>
        <v>0</v>
      </c>
      <c r="J28" s="95">
        <f ca="1">INDIRECT("q28")</f>
        <v>0</v>
      </c>
      <c r="K28" s="93"/>
      <c r="L28" s="55"/>
      <c r="M28" s="112"/>
      <c r="N28" s="83"/>
      <c r="O28" s="83"/>
      <c r="P28" s="83"/>
      <c r="Q28" s="92"/>
    </row>
    <row r="29" spans="1:17" x14ac:dyDescent="0.25">
      <c r="A29" s="56"/>
      <c r="B29" s="57"/>
      <c r="C29" s="53">
        <f t="shared" ca="1" si="0"/>
        <v>0</v>
      </c>
      <c r="D29" s="53">
        <f t="shared" ca="1" si="1"/>
        <v>0</v>
      </c>
      <c r="E29" s="52"/>
      <c r="F29" s="95">
        <f ca="1">INDIRECT("m29")</f>
        <v>0</v>
      </c>
      <c r="G29" s="95">
        <f ca="1">INDIRECT("n29")</f>
        <v>0</v>
      </c>
      <c r="H29" s="95">
        <f ca="1">INDIRECT("o29")</f>
        <v>0</v>
      </c>
      <c r="I29" s="95">
        <f ca="1">INDIRECT("p29")</f>
        <v>0</v>
      </c>
      <c r="J29" s="95">
        <f ca="1">INDIRECT("q29")</f>
        <v>0</v>
      </c>
      <c r="K29" s="93"/>
      <c r="L29" s="55"/>
      <c r="M29" s="112"/>
      <c r="N29" s="83"/>
      <c r="O29" s="83"/>
      <c r="P29" s="83"/>
      <c r="Q29" s="92"/>
    </row>
    <row r="30" spans="1:17" x14ac:dyDescent="0.25">
      <c r="A30" s="56"/>
      <c r="B30" s="60"/>
      <c r="C30" s="53">
        <f t="shared" ca="1" si="0"/>
        <v>0</v>
      </c>
      <c r="D30" s="53">
        <f t="shared" ca="1" si="1"/>
        <v>0</v>
      </c>
      <c r="E30" s="52"/>
      <c r="F30" s="95">
        <f ca="1">INDIRECT("m30")</f>
        <v>0</v>
      </c>
      <c r="G30" s="95">
        <f ca="1">INDIRECT("n30")</f>
        <v>0</v>
      </c>
      <c r="H30" s="95">
        <f ca="1">INDIRECT("o30")</f>
        <v>0</v>
      </c>
      <c r="I30" s="95">
        <f ca="1">INDIRECT("p30")</f>
        <v>0</v>
      </c>
      <c r="J30" s="95">
        <f ca="1">INDIRECT("q30")</f>
        <v>0</v>
      </c>
      <c r="K30" s="93"/>
      <c r="L30" s="55"/>
      <c r="M30" s="112"/>
      <c r="N30" s="83"/>
      <c r="O30" s="83"/>
      <c r="P30" s="83"/>
      <c r="Q30" s="92"/>
    </row>
    <row r="31" spans="1:17" x14ac:dyDescent="0.25">
      <c r="A31" s="56"/>
      <c r="B31" s="60"/>
      <c r="C31" s="53">
        <f t="shared" ca="1" si="0"/>
        <v>0</v>
      </c>
      <c r="D31" s="53">
        <f t="shared" ca="1" si="1"/>
        <v>0</v>
      </c>
      <c r="E31" s="52"/>
      <c r="F31" s="95">
        <f ca="1">INDIRECT("m31")</f>
        <v>0</v>
      </c>
      <c r="G31" s="95">
        <f ca="1">INDIRECT("n31")</f>
        <v>0</v>
      </c>
      <c r="H31" s="95">
        <f ca="1">INDIRECT("o31")</f>
        <v>0</v>
      </c>
      <c r="I31" s="95">
        <f ca="1">INDIRECT("p31")</f>
        <v>0</v>
      </c>
      <c r="J31" s="95">
        <f ca="1">INDIRECT("q31")</f>
        <v>0</v>
      </c>
      <c r="K31" s="93"/>
      <c r="L31" s="55"/>
      <c r="M31" s="112"/>
      <c r="N31" s="83"/>
      <c r="O31" s="83"/>
      <c r="P31" s="83"/>
      <c r="Q31" s="92"/>
    </row>
    <row r="32" spans="1:17" x14ac:dyDescent="0.25">
      <c r="A32" s="56"/>
      <c r="B32" s="60"/>
      <c r="C32" s="53">
        <f t="shared" ca="1" si="0"/>
        <v>0</v>
      </c>
      <c r="D32" s="53">
        <f t="shared" ca="1" si="1"/>
        <v>0</v>
      </c>
      <c r="E32" s="52"/>
      <c r="F32" s="95">
        <f ca="1">INDIRECT("m32")</f>
        <v>0</v>
      </c>
      <c r="G32" s="95">
        <f ca="1">INDIRECT("n32")</f>
        <v>0</v>
      </c>
      <c r="H32" s="95">
        <f ca="1">INDIRECT("o32")</f>
        <v>0</v>
      </c>
      <c r="I32" s="95">
        <f ca="1">INDIRECT("p32")</f>
        <v>0</v>
      </c>
      <c r="J32" s="95">
        <f ca="1">INDIRECT("q32")</f>
        <v>0</v>
      </c>
      <c r="K32" s="93"/>
      <c r="L32" s="55"/>
      <c r="M32" s="112"/>
      <c r="N32" s="83"/>
      <c r="O32" s="83"/>
      <c r="P32" s="83"/>
      <c r="Q32" s="92"/>
    </row>
    <row r="33" spans="1:17" x14ac:dyDescent="0.25">
      <c r="A33" s="56"/>
      <c r="B33" s="60"/>
      <c r="C33" s="53">
        <f t="shared" ca="1" si="0"/>
        <v>0</v>
      </c>
      <c r="D33" s="53">
        <f t="shared" ca="1" si="1"/>
        <v>0</v>
      </c>
      <c r="E33" s="52"/>
      <c r="F33" s="95">
        <f ca="1">INDIRECT("m33")</f>
        <v>0</v>
      </c>
      <c r="G33" s="95">
        <f ca="1">INDIRECT("n33")</f>
        <v>0</v>
      </c>
      <c r="H33" s="95">
        <f ca="1">INDIRECT("o33")</f>
        <v>0</v>
      </c>
      <c r="I33" s="95">
        <f ca="1">INDIRECT("p33")</f>
        <v>0</v>
      </c>
      <c r="J33" s="95">
        <f ca="1">INDIRECT("q33")</f>
        <v>0</v>
      </c>
      <c r="K33" s="93"/>
      <c r="L33" s="55"/>
      <c r="M33" s="112"/>
      <c r="N33" s="83"/>
      <c r="O33" s="83"/>
      <c r="P33" s="83"/>
      <c r="Q33" s="92"/>
    </row>
    <row r="34" spans="1:17" x14ac:dyDescent="0.25">
      <c r="A34" s="56"/>
      <c r="B34" s="60"/>
      <c r="C34" s="53">
        <f t="shared" ca="1" si="0"/>
        <v>0</v>
      </c>
      <c r="D34" s="53">
        <f t="shared" ca="1" si="1"/>
        <v>0</v>
      </c>
      <c r="E34" s="52"/>
      <c r="F34" s="95">
        <f ca="1">INDIRECT("m34")</f>
        <v>0</v>
      </c>
      <c r="G34" s="95">
        <f ca="1">INDIRECT("n34")</f>
        <v>0</v>
      </c>
      <c r="H34" s="95">
        <f ca="1">INDIRECT("o34")</f>
        <v>0</v>
      </c>
      <c r="I34" s="95">
        <f ca="1">INDIRECT("p34")</f>
        <v>0</v>
      </c>
      <c r="J34" s="95">
        <f ca="1">INDIRECT("q34")</f>
        <v>0</v>
      </c>
      <c r="K34" s="93"/>
      <c r="L34" s="55"/>
      <c r="M34" s="112"/>
      <c r="N34" s="83"/>
      <c r="O34" s="83"/>
      <c r="P34" s="83"/>
      <c r="Q34" s="92"/>
    </row>
    <row r="35" spans="1:17" x14ac:dyDescent="0.25">
      <c r="A35" s="56"/>
      <c r="B35" s="60"/>
      <c r="C35" s="53">
        <f t="shared" ca="1" si="0"/>
        <v>0</v>
      </c>
      <c r="D35" s="53">
        <f t="shared" ca="1" si="1"/>
        <v>0</v>
      </c>
      <c r="E35" s="52"/>
      <c r="F35" s="95">
        <f ca="1">INDIRECT("m35")</f>
        <v>0</v>
      </c>
      <c r="G35" s="95">
        <f ca="1">INDIRECT("n35")</f>
        <v>0</v>
      </c>
      <c r="H35" s="95">
        <f ca="1">INDIRECT("o35")</f>
        <v>0</v>
      </c>
      <c r="I35" s="95">
        <f ca="1">INDIRECT("p35")</f>
        <v>0</v>
      </c>
      <c r="J35" s="95">
        <f ca="1">INDIRECT("q35")</f>
        <v>0</v>
      </c>
      <c r="K35" s="93"/>
      <c r="L35" s="55"/>
      <c r="M35" s="112"/>
      <c r="N35" s="83"/>
      <c r="O35" s="83"/>
      <c r="P35" s="83"/>
      <c r="Q35" s="92"/>
    </row>
    <row r="36" spans="1:17" x14ac:dyDescent="0.25">
      <c r="A36" s="56"/>
      <c r="B36" s="60"/>
      <c r="C36" s="53">
        <f t="shared" ca="1" si="0"/>
        <v>0</v>
      </c>
      <c r="D36" s="53">
        <f t="shared" ca="1" si="1"/>
        <v>0</v>
      </c>
      <c r="E36" s="52"/>
      <c r="F36" s="95">
        <f ca="1">INDIRECT("m36")</f>
        <v>0</v>
      </c>
      <c r="G36" s="95">
        <f ca="1">INDIRECT("n36")</f>
        <v>0</v>
      </c>
      <c r="H36" s="95">
        <f ca="1">INDIRECT("o36")</f>
        <v>0</v>
      </c>
      <c r="I36" s="95">
        <f ca="1">INDIRECT("p36")</f>
        <v>0</v>
      </c>
      <c r="J36" s="95">
        <f ca="1">INDIRECT("q36")</f>
        <v>0</v>
      </c>
      <c r="K36" s="93"/>
      <c r="L36" s="55"/>
      <c r="M36" s="112"/>
      <c r="N36" s="83"/>
      <c r="O36" s="83"/>
      <c r="P36" s="83"/>
      <c r="Q36" s="92"/>
    </row>
    <row r="37" spans="1:17" x14ac:dyDescent="0.25">
      <c r="A37" s="56"/>
      <c r="B37" s="60"/>
      <c r="C37" s="53">
        <f t="shared" ca="1" si="0"/>
        <v>0</v>
      </c>
      <c r="D37" s="53">
        <f t="shared" ca="1" si="1"/>
        <v>0</v>
      </c>
      <c r="E37" s="52"/>
      <c r="F37" s="95">
        <f ca="1">INDIRECT("m37")</f>
        <v>0</v>
      </c>
      <c r="G37" s="95">
        <f ca="1">INDIRECT("n37")</f>
        <v>0</v>
      </c>
      <c r="H37" s="95">
        <f ca="1">INDIRECT("o37")</f>
        <v>0</v>
      </c>
      <c r="I37" s="95">
        <f ca="1">INDIRECT("p37")</f>
        <v>0</v>
      </c>
      <c r="J37" s="95">
        <f ca="1">INDIRECT("q37")</f>
        <v>0</v>
      </c>
      <c r="K37" s="93"/>
      <c r="L37" s="55"/>
      <c r="M37" s="112"/>
      <c r="N37" s="83"/>
      <c r="O37" s="83"/>
      <c r="P37" s="83"/>
      <c r="Q37" s="92"/>
    </row>
    <row r="38" spans="1:17" x14ac:dyDescent="0.25">
      <c r="A38" s="56"/>
      <c r="B38" s="60"/>
      <c r="C38" s="53">
        <f t="shared" ca="1" si="0"/>
        <v>0</v>
      </c>
      <c r="D38" s="53">
        <f t="shared" ca="1" si="1"/>
        <v>0</v>
      </c>
      <c r="E38" s="52"/>
      <c r="F38" s="95">
        <f ca="1">INDIRECT("m38")</f>
        <v>0</v>
      </c>
      <c r="G38" s="95">
        <f ca="1">INDIRECT("n38")</f>
        <v>0</v>
      </c>
      <c r="H38" s="95">
        <f ca="1">INDIRECT("o38")</f>
        <v>0</v>
      </c>
      <c r="I38" s="95">
        <f ca="1">INDIRECT("p38")</f>
        <v>0</v>
      </c>
      <c r="J38" s="95">
        <f ca="1">INDIRECT("q38")</f>
        <v>0</v>
      </c>
      <c r="K38" s="93"/>
      <c r="L38" s="55"/>
      <c r="M38" s="112"/>
      <c r="N38" s="83"/>
      <c r="O38" s="83"/>
      <c r="P38" s="83"/>
      <c r="Q38" s="92"/>
    </row>
    <row r="39" spans="1:17" x14ac:dyDescent="0.25">
      <c r="A39" s="56"/>
      <c r="B39" s="60"/>
      <c r="C39" s="53">
        <f t="shared" ca="1" si="0"/>
        <v>0</v>
      </c>
      <c r="D39" s="53">
        <f t="shared" ca="1" si="1"/>
        <v>0</v>
      </c>
      <c r="E39" s="52"/>
      <c r="F39" s="95">
        <f ca="1">INDIRECT("m39")</f>
        <v>0</v>
      </c>
      <c r="G39" s="95">
        <f ca="1">INDIRECT("n39")</f>
        <v>0</v>
      </c>
      <c r="H39" s="95">
        <f ca="1">INDIRECT("o39")</f>
        <v>0</v>
      </c>
      <c r="I39" s="95">
        <f ca="1">INDIRECT("p39")</f>
        <v>0</v>
      </c>
      <c r="J39" s="95">
        <f ca="1">INDIRECT("q39")</f>
        <v>0</v>
      </c>
      <c r="K39" s="93"/>
      <c r="L39" s="55"/>
      <c r="M39" s="112"/>
      <c r="N39" s="83"/>
      <c r="O39" s="83"/>
      <c r="P39" s="83"/>
      <c r="Q39" s="92"/>
    </row>
    <row r="40" spans="1:17" ht="13.8" thickBot="1" x14ac:dyDescent="0.3">
      <c r="A40" s="59"/>
      <c r="B40" s="60"/>
      <c r="C40" s="77">
        <f t="shared" ca="1" si="0"/>
        <v>0</v>
      </c>
      <c r="D40" s="53">
        <f t="shared" ca="1" si="1"/>
        <v>0</v>
      </c>
      <c r="E40" s="76"/>
      <c r="F40" s="96">
        <f ca="1">INDIRECT("m40")</f>
        <v>0</v>
      </c>
      <c r="G40" s="96">
        <f ca="1">INDIRECT("n40")</f>
        <v>0</v>
      </c>
      <c r="H40" s="96">
        <f ca="1">INDIRECT("o40")</f>
        <v>0</v>
      </c>
      <c r="I40" s="96">
        <f ca="1">INDIRECT("p40")</f>
        <v>0</v>
      </c>
      <c r="J40" s="96">
        <f ca="1">INDIRECT("q40")</f>
        <v>0</v>
      </c>
      <c r="K40" s="93"/>
      <c r="L40" s="55"/>
      <c r="M40" s="113"/>
      <c r="N40" s="114"/>
      <c r="O40" s="114"/>
      <c r="P40" s="114"/>
      <c r="Q40" s="115"/>
    </row>
    <row r="41" spans="1:17" ht="13.8" thickTop="1" x14ac:dyDescent="0.25">
      <c r="A41" s="61"/>
      <c r="B41" s="62" t="s">
        <v>48</v>
      </c>
      <c r="C41" s="71"/>
      <c r="D41" s="63">
        <f ca="1">D40</f>
        <v>0</v>
      </c>
      <c r="E41" s="64"/>
      <c r="F41" s="65">
        <f ca="1">SUM(F4:F40)</f>
        <v>0</v>
      </c>
      <c r="G41" s="65">
        <f ca="1">SUM(G4:G40)</f>
        <v>0</v>
      </c>
      <c r="H41" s="65">
        <f ca="1">SUM(H4:H40)</f>
        <v>0</v>
      </c>
      <c r="I41" s="65">
        <f ca="1">SUM(I4:I40)</f>
        <v>0</v>
      </c>
      <c r="J41" s="65">
        <f ca="1">SUM(J4:J40)</f>
        <v>0</v>
      </c>
      <c r="K41" s="65"/>
      <c r="L41" s="65"/>
      <c r="M41" s="88">
        <f>SUM(M4:M40)</f>
        <v>0</v>
      </c>
      <c r="N41" s="88">
        <f t="shared" ref="N41:Q41" si="2">SUM(N4:N40)</f>
        <v>0</v>
      </c>
      <c r="O41" s="88">
        <f t="shared" si="2"/>
        <v>0</v>
      </c>
      <c r="P41" s="88">
        <f t="shared" si="2"/>
        <v>0</v>
      </c>
      <c r="Q41" s="88">
        <f t="shared" si="2"/>
        <v>0</v>
      </c>
    </row>
    <row r="42" spans="1:17" x14ac:dyDescent="0.25">
      <c r="A42" s="46"/>
      <c r="B42" s="52"/>
      <c r="C42" s="53"/>
      <c r="D42" s="53"/>
      <c r="E42" s="66"/>
      <c r="F42" s="67"/>
      <c r="G42" s="67"/>
      <c r="H42" s="67"/>
      <c r="I42" s="67"/>
      <c r="J42" s="67"/>
      <c r="K42" s="67"/>
      <c r="L42" s="67"/>
      <c r="M42" s="66"/>
      <c r="N42" s="66"/>
      <c r="O42" s="66"/>
      <c r="P42" s="66"/>
      <c r="Q42" s="66"/>
    </row>
    <row r="43" spans="1:17" x14ac:dyDescent="0.25">
      <c r="A43" s="46"/>
      <c r="B43" s="81"/>
      <c r="C43" s="69"/>
      <c r="D43" s="69"/>
      <c r="E43" s="70"/>
      <c r="F43" s="67"/>
      <c r="G43" s="67"/>
      <c r="H43" s="67"/>
      <c r="I43" s="67"/>
      <c r="J43" s="67"/>
      <c r="K43" s="67"/>
      <c r="L43" s="67"/>
      <c r="M43" s="66"/>
      <c r="N43" s="66"/>
      <c r="O43" s="66"/>
      <c r="P43" s="66"/>
      <c r="Q43" s="66"/>
    </row>
    <row r="44" spans="1:17" x14ac:dyDescent="0.25">
      <c r="A44" s="46"/>
      <c r="B44" s="52"/>
      <c r="C44" s="78"/>
      <c r="D44" s="69"/>
      <c r="E44" s="70"/>
      <c r="F44" s="67"/>
      <c r="G44" s="67"/>
      <c r="H44" s="67"/>
      <c r="I44" s="67"/>
      <c r="J44" s="67"/>
      <c r="K44" s="67"/>
      <c r="L44" s="67"/>
      <c r="M44" s="66"/>
      <c r="N44" s="66"/>
      <c r="O44" s="66"/>
      <c r="P44" s="66"/>
      <c r="Q44" s="66"/>
    </row>
    <row r="45" spans="1:17" x14ac:dyDescent="0.25">
      <c r="A45" s="46"/>
      <c r="B45" s="52"/>
      <c r="C45" s="79"/>
      <c r="D45" s="69"/>
      <c r="E45" s="70"/>
      <c r="F45" s="67"/>
      <c r="G45" s="67"/>
      <c r="H45" s="67"/>
      <c r="I45" s="67"/>
      <c r="J45" s="67"/>
      <c r="K45" s="67"/>
      <c r="L45" s="67"/>
      <c r="M45" s="66"/>
      <c r="N45" s="66"/>
      <c r="O45" s="66"/>
      <c r="P45" s="66"/>
      <c r="Q45" s="66"/>
    </row>
    <row r="46" spans="1:17" x14ac:dyDescent="0.25">
      <c r="A46" s="68"/>
      <c r="B46" s="133"/>
      <c r="C46" s="80"/>
      <c r="D46" s="71"/>
      <c r="E46" s="70"/>
      <c r="F46" s="67"/>
      <c r="G46" s="67"/>
      <c r="H46" s="67"/>
      <c r="I46" s="67"/>
      <c r="J46" s="67"/>
      <c r="K46" s="67"/>
      <c r="L46" s="67"/>
      <c r="M46" s="66"/>
      <c r="N46" s="66"/>
      <c r="O46" s="66"/>
      <c r="P46" s="66"/>
      <c r="Q46" s="66"/>
    </row>
  </sheetData>
  <sheetProtection password="CA49" sheet="1" objects="1" scenarios="1" selectLockedCells="1"/>
  <conditionalFormatting sqref="F4:L40">
    <cfRule type="cellIs" dxfId="5" priority="4" operator="greaterThan">
      <formula>0</formula>
    </cfRule>
  </conditionalFormatting>
  <conditionalFormatting sqref="P4">
    <cfRule type="cellIs" dxfId="4" priority="3" operator="greaterThan">
      <formula>0</formula>
    </cfRule>
  </conditionalFormatting>
  <conditionalFormatting sqref="C4:D41">
    <cfRule type="cellIs" dxfId="3" priority="2" operator="equal">
      <formula>0</formula>
    </cfRule>
  </conditionalFormatting>
  <conditionalFormatting sqref="M4:Q4 M41:Q41">
    <cfRule type="cellIs" dxfId="2" priority="1" operator="equal">
      <formula>0</formula>
    </cfRule>
  </conditionalFormatting>
  <printOptions horizontalCentered="1" verticalCentered="1" gridLines="1"/>
  <pageMargins left="0.25" right="0.25" top="0.5" bottom="0.5" header="0.18" footer="0.14000000000000001"/>
  <pageSetup scale="96" fitToWidth="2" orientation="landscape" horizontalDpi="300" verticalDpi="300" r:id="rId1"/>
  <headerFooter alignWithMargins="0">
    <oddHeader>&amp;L&amp;F
Service Unit  150
&amp;C&amp;14&amp;UDetailed Cash Record&amp;RPeriod covered: __&amp;U06/01/19&amp;U_ to _&amp;U05/31/20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zoomScaleSheetLayoutView="100" workbookViewId="0">
      <selection activeCell="A5" sqref="A5"/>
    </sheetView>
  </sheetViews>
  <sheetFormatPr defaultColWidth="9.109375" defaultRowHeight="13.2" x14ac:dyDescent="0.25"/>
  <cols>
    <col min="1" max="1" width="12.5546875" style="72" customWidth="1"/>
    <col min="2" max="2" width="34.21875" style="46" customWidth="1"/>
    <col min="3" max="3" width="8.33203125" style="81" customWidth="1"/>
    <col min="4" max="4" width="8.6640625" style="46" customWidth="1"/>
    <col min="5" max="5" width="0.88671875" style="46" customWidth="1"/>
    <col min="6" max="6" width="8.44140625" style="73" hidden="1" customWidth="1"/>
    <col min="7" max="7" width="9.6640625" style="73" hidden="1" customWidth="1"/>
    <col min="8" max="8" width="9.44140625" style="74" hidden="1" customWidth="1"/>
    <col min="9" max="9" width="11.44140625" style="75" hidden="1" customWidth="1"/>
    <col min="10" max="10" width="9.33203125" style="75" hidden="1" customWidth="1"/>
    <col min="11" max="12" width="1.21875" style="75" hidden="1" customWidth="1"/>
    <col min="13" max="17" width="12.77734375" style="84" customWidth="1"/>
    <col min="18" max="16384" width="9.109375" style="46"/>
  </cols>
  <sheetData>
    <row r="1" spans="1:17" ht="17.25" customHeight="1" x14ac:dyDescent="0.25">
      <c r="A1" s="43"/>
      <c r="B1" s="44"/>
      <c r="C1" s="44"/>
      <c r="D1" s="44" t="s">
        <v>39</v>
      </c>
      <c r="E1" s="45"/>
      <c r="F1" s="85" t="s">
        <v>40</v>
      </c>
      <c r="G1" s="85" t="s">
        <v>51</v>
      </c>
      <c r="H1" s="86" t="s">
        <v>52</v>
      </c>
      <c r="I1" s="85" t="s">
        <v>54</v>
      </c>
      <c r="J1" s="85" t="s">
        <v>57</v>
      </c>
      <c r="K1" s="85"/>
      <c r="L1" s="97"/>
      <c r="M1" s="85" t="s">
        <v>40</v>
      </c>
      <c r="N1" s="85" t="s">
        <v>51</v>
      </c>
      <c r="O1" s="85" t="s">
        <v>52</v>
      </c>
      <c r="P1" s="85" t="s">
        <v>54</v>
      </c>
      <c r="Q1" s="85" t="s">
        <v>57</v>
      </c>
    </row>
    <row r="2" spans="1:17" x14ac:dyDescent="0.25">
      <c r="A2" s="47" t="s">
        <v>41</v>
      </c>
      <c r="B2" s="48" t="s">
        <v>42</v>
      </c>
      <c r="C2" s="48" t="s">
        <v>43</v>
      </c>
      <c r="D2" s="48" t="s">
        <v>61</v>
      </c>
      <c r="E2" s="49"/>
      <c r="F2" s="85" t="s">
        <v>44</v>
      </c>
      <c r="G2" s="85" t="s">
        <v>49</v>
      </c>
      <c r="H2" s="85" t="s">
        <v>53</v>
      </c>
      <c r="I2" s="85" t="s">
        <v>55</v>
      </c>
      <c r="J2" s="85" t="s">
        <v>58</v>
      </c>
      <c r="K2" s="85"/>
      <c r="L2" s="97"/>
      <c r="M2" s="85" t="s">
        <v>44</v>
      </c>
      <c r="N2" s="85" t="s">
        <v>49</v>
      </c>
      <c r="O2" s="85" t="s">
        <v>53</v>
      </c>
      <c r="P2" s="85" t="s">
        <v>55</v>
      </c>
      <c r="Q2" s="85" t="s">
        <v>58</v>
      </c>
    </row>
    <row r="3" spans="1:17" ht="16.2" customHeight="1" x14ac:dyDescent="0.25">
      <c r="A3" s="106"/>
      <c r="B3" s="107" t="s">
        <v>45</v>
      </c>
      <c r="C3" s="52"/>
      <c r="D3" s="52"/>
      <c r="E3" s="49"/>
      <c r="F3" s="85"/>
      <c r="G3" s="85" t="s">
        <v>50</v>
      </c>
      <c r="H3" s="85"/>
      <c r="I3" s="85" t="s">
        <v>56</v>
      </c>
      <c r="J3" s="85" t="s">
        <v>59</v>
      </c>
      <c r="K3" s="85"/>
      <c r="L3" s="97"/>
      <c r="M3" s="85"/>
      <c r="N3" s="85" t="s">
        <v>50</v>
      </c>
      <c r="O3" s="85"/>
      <c r="P3" s="85" t="s">
        <v>56</v>
      </c>
      <c r="Q3" s="85" t="s">
        <v>59</v>
      </c>
    </row>
    <row r="4" spans="1:17" x14ac:dyDescent="0.25">
      <c r="A4" s="116"/>
      <c r="B4" s="117" t="s">
        <v>63</v>
      </c>
      <c r="C4" s="101"/>
      <c r="D4" s="108">
        <f ca="1">'Page 2'!D41</f>
        <v>0</v>
      </c>
      <c r="E4" s="99"/>
      <c r="F4" s="99">
        <f ca="1">'Page 2'!F41</f>
        <v>0</v>
      </c>
      <c r="G4" s="99">
        <f ca="1">'Page 2'!G41</f>
        <v>0</v>
      </c>
      <c r="H4" s="99">
        <f ca="1">'Page 2'!H41</f>
        <v>0</v>
      </c>
      <c r="I4" s="99">
        <f ca="1">'Page 2'!I41</f>
        <v>0</v>
      </c>
      <c r="J4" s="99">
        <f ca="1">'Page 2'!J41</f>
        <v>0</v>
      </c>
      <c r="K4" s="99">
        <f>'Page 2'!K41</f>
        <v>0</v>
      </c>
      <c r="L4" s="99">
        <f>'Page 2'!L41</f>
        <v>0</v>
      </c>
      <c r="M4" s="99">
        <f>'Page 2'!M41</f>
        <v>0</v>
      </c>
      <c r="N4" s="99">
        <f>'Page 2'!N41</f>
        <v>0</v>
      </c>
      <c r="O4" s="99">
        <f>'Page 2'!O41</f>
        <v>0</v>
      </c>
      <c r="P4" s="99">
        <f>'Page 2'!P41</f>
        <v>0</v>
      </c>
      <c r="Q4" s="99">
        <f>'Page 2'!Q41</f>
        <v>0</v>
      </c>
    </row>
    <row r="5" spans="1:17" x14ac:dyDescent="0.25">
      <c r="A5" s="56"/>
      <c r="B5" s="57"/>
      <c r="C5" s="53">
        <f t="shared" ref="C5:C40" ca="1" si="0">SUM(F5:J5)</f>
        <v>0</v>
      </c>
      <c r="D5" s="53">
        <f ca="1">D4+C5</f>
        <v>0</v>
      </c>
      <c r="E5" s="66"/>
      <c r="F5" s="95">
        <f ca="1">INDIRECT("m5")</f>
        <v>0</v>
      </c>
      <c r="G5" s="95">
        <f ca="1">INDIRECT("n5")</f>
        <v>0</v>
      </c>
      <c r="H5" s="95">
        <f ca="1">INDIRECT("o5")</f>
        <v>0</v>
      </c>
      <c r="I5" s="95">
        <f ca="1">INDIRECT("p5")</f>
        <v>0</v>
      </c>
      <c r="J5" s="95">
        <f ca="1">INDIRECT("q5")</f>
        <v>0</v>
      </c>
      <c r="K5" s="93"/>
      <c r="L5" s="55"/>
      <c r="M5" s="142"/>
      <c r="N5" s="82"/>
      <c r="O5" s="82"/>
      <c r="P5" s="82"/>
      <c r="Q5" s="91"/>
    </row>
    <row r="6" spans="1:17" x14ac:dyDescent="0.25">
      <c r="A6" s="56"/>
      <c r="B6" s="57"/>
      <c r="C6" s="53">
        <f t="shared" ca="1" si="0"/>
        <v>0</v>
      </c>
      <c r="D6" s="53">
        <f t="shared" ref="D6:D40" ca="1" si="1">D5+C6</f>
        <v>0</v>
      </c>
      <c r="E6" s="66"/>
      <c r="F6" s="95">
        <f ca="1">INDIRECT("m6")</f>
        <v>0</v>
      </c>
      <c r="G6" s="95">
        <f ca="1">INDIRECT("n6")</f>
        <v>0</v>
      </c>
      <c r="H6" s="95">
        <f ca="1">INDIRECT("o6")</f>
        <v>0</v>
      </c>
      <c r="I6" s="95">
        <f ca="1">INDIRECT("p6")</f>
        <v>0</v>
      </c>
      <c r="J6" s="95">
        <f ca="1">INDIRECT("q6")</f>
        <v>0</v>
      </c>
      <c r="K6" s="93"/>
      <c r="L6" s="55"/>
      <c r="M6" s="112"/>
      <c r="N6" s="83"/>
      <c r="O6" s="83"/>
      <c r="P6" s="83"/>
      <c r="Q6" s="92"/>
    </row>
    <row r="7" spans="1:17" x14ac:dyDescent="0.25">
      <c r="A7" s="56"/>
      <c r="B7" s="57"/>
      <c r="C7" s="53">
        <f t="shared" ca="1" si="0"/>
        <v>0</v>
      </c>
      <c r="D7" s="53">
        <f t="shared" ca="1" si="1"/>
        <v>0</v>
      </c>
      <c r="E7" s="66"/>
      <c r="F7" s="95">
        <f ca="1">INDIRECT("m7")</f>
        <v>0</v>
      </c>
      <c r="G7" s="95">
        <f ca="1">INDIRECT("n7")</f>
        <v>0</v>
      </c>
      <c r="H7" s="95">
        <f ca="1">INDIRECT("o7")</f>
        <v>0</v>
      </c>
      <c r="I7" s="95">
        <f ca="1">INDIRECT("p7")</f>
        <v>0</v>
      </c>
      <c r="J7" s="95">
        <f ca="1">INDIRECT("q7")</f>
        <v>0</v>
      </c>
      <c r="K7" s="93"/>
      <c r="L7" s="55"/>
      <c r="M7" s="112"/>
      <c r="N7" s="83"/>
      <c r="O7" s="83"/>
      <c r="P7" s="83"/>
      <c r="Q7" s="92"/>
    </row>
    <row r="8" spans="1:17" x14ac:dyDescent="0.25">
      <c r="A8" s="59"/>
      <c r="B8" s="57"/>
      <c r="C8" s="53">
        <f t="shared" ca="1" si="0"/>
        <v>0</v>
      </c>
      <c r="D8" s="53">
        <f t="shared" ca="1" si="1"/>
        <v>0</v>
      </c>
      <c r="E8" s="66"/>
      <c r="F8" s="95">
        <f ca="1">INDIRECT("m8")</f>
        <v>0</v>
      </c>
      <c r="G8" s="95">
        <f ca="1">INDIRECT("n8")</f>
        <v>0</v>
      </c>
      <c r="H8" s="95">
        <f ca="1">INDIRECT("o8")</f>
        <v>0</v>
      </c>
      <c r="I8" s="95">
        <f ca="1">INDIRECT("p8")</f>
        <v>0</v>
      </c>
      <c r="J8" s="95">
        <f ca="1">INDIRECT("q8")</f>
        <v>0</v>
      </c>
      <c r="K8" s="93"/>
      <c r="L8" s="55"/>
      <c r="M8" s="112"/>
      <c r="N8" s="83"/>
      <c r="O8" s="83"/>
      <c r="P8" s="83"/>
      <c r="Q8" s="92"/>
    </row>
    <row r="9" spans="1:17" x14ac:dyDescent="0.25">
      <c r="A9" s="56"/>
      <c r="B9" s="57"/>
      <c r="C9" s="53">
        <f t="shared" ca="1" si="0"/>
        <v>0</v>
      </c>
      <c r="D9" s="53">
        <f t="shared" ca="1" si="1"/>
        <v>0</v>
      </c>
      <c r="E9" s="66"/>
      <c r="F9" s="95">
        <f ca="1">INDIRECT("m9")</f>
        <v>0</v>
      </c>
      <c r="G9" s="95">
        <f ca="1">INDIRECT("n9")</f>
        <v>0</v>
      </c>
      <c r="H9" s="95">
        <f ca="1">INDIRECT("o9")</f>
        <v>0</v>
      </c>
      <c r="I9" s="95">
        <f ca="1">INDIRECT("p9")</f>
        <v>0</v>
      </c>
      <c r="J9" s="95">
        <f ca="1">INDIRECT("q9")</f>
        <v>0</v>
      </c>
      <c r="K9" s="93"/>
      <c r="L9" s="55"/>
      <c r="M9" s="112"/>
      <c r="N9" s="83"/>
      <c r="O9" s="83"/>
      <c r="P9" s="83"/>
      <c r="Q9" s="92"/>
    </row>
    <row r="10" spans="1:17" x14ac:dyDescent="0.25">
      <c r="A10" s="56"/>
      <c r="B10" s="57"/>
      <c r="C10" s="53">
        <f t="shared" ca="1" si="0"/>
        <v>0</v>
      </c>
      <c r="D10" s="53">
        <f t="shared" ca="1" si="1"/>
        <v>0</v>
      </c>
      <c r="E10" s="66"/>
      <c r="F10" s="95">
        <f ca="1">INDIRECT("m10")</f>
        <v>0</v>
      </c>
      <c r="G10" s="95">
        <f ca="1">INDIRECT("n10")</f>
        <v>0</v>
      </c>
      <c r="H10" s="95">
        <f ca="1">INDIRECT("o10")</f>
        <v>0</v>
      </c>
      <c r="I10" s="95">
        <f ca="1">INDIRECT("p10")</f>
        <v>0</v>
      </c>
      <c r="J10" s="95">
        <f ca="1">INDIRECT("q10")</f>
        <v>0</v>
      </c>
      <c r="K10" s="93"/>
      <c r="L10" s="55"/>
      <c r="M10" s="112"/>
      <c r="N10" s="83"/>
      <c r="O10" s="83"/>
      <c r="P10" s="83"/>
      <c r="Q10" s="92"/>
    </row>
    <row r="11" spans="1:17" x14ac:dyDescent="0.25">
      <c r="A11" s="56"/>
      <c r="B11" s="57"/>
      <c r="C11" s="53">
        <f t="shared" ca="1" si="0"/>
        <v>0</v>
      </c>
      <c r="D11" s="53">
        <f t="shared" ca="1" si="1"/>
        <v>0</v>
      </c>
      <c r="E11" s="66"/>
      <c r="F11" s="95">
        <f ca="1">INDIRECT("m11")</f>
        <v>0</v>
      </c>
      <c r="G11" s="95">
        <f ca="1">INDIRECT("n11")</f>
        <v>0</v>
      </c>
      <c r="H11" s="95">
        <f ca="1">INDIRECT("o11")</f>
        <v>0</v>
      </c>
      <c r="I11" s="95">
        <f ca="1">INDIRECT("p11")</f>
        <v>0</v>
      </c>
      <c r="J11" s="95">
        <f ca="1">INDIRECT("q11")</f>
        <v>0</v>
      </c>
      <c r="K11" s="93"/>
      <c r="L11" s="55"/>
      <c r="M11" s="112"/>
      <c r="N11" s="83"/>
      <c r="O11" s="83"/>
      <c r="P11" s="83"/>
      <c r="Q11" s="92"/>
    </row>
    <row r="12" spans="1:17" x14ac:dyDescent="0.25">
      <c r="A12" s="59"/>
      <c r="B12" s="57"/>
      <c r="C12" s="53">
        <f t="shared" ca="1" si="0"/>
        <v>0</v>
      </c>
      <c r="D12" s="53">
        <f t="shared" ca="1" si="1"/>
        <v>0</v>
      </c>
      <c r="E12" s="66"/>
      <c r="F12" s="95">
        <f ca="1">INDIRECT("m12")</f>
        <v>0</v>
      </c>
      <c r="G12" s="95">
        <f ca="1">INDIRECT("n12")</f>
        <v>0</v>
      </c>
      <c r="H12" s="95">
        <f ca="1">INDIRECT("o12")</f>
        <v>0</v>
      </c>
      <c r="I12" s="95">
        <f ca="1">INDIRECT("p12")</f>
        <v>0</v>
      </c>
      <c r="J12" s="95">
        <f ca="1">INDIRECT("q12")</f>
        <v>0</v>
      </c>
      <c r="K12" s="93"/>
      <c r="L12" s="55"/>
      <c r="M12" s="112"/>
      <c r="N12" s="83"/>
      <c r="O12" s="83"/>
      <c r="P12" s="83"/>
      <c r="Q12" s="92"/>
    </row>
    <row r="13" spans="1:17" x14ac:dyDescent="0.25">
      <c r="A13" s="56"/>
      <c r="C13" s="53">
        <f t="shared" ca="1" si="0"/>
        <v>0</v>
      </c>
      <c r="D13" s="53">
        <f t="shared" ca="1" si="1"/>
        <v>0</v>
      </c>
      <c r="E13" s="66"/>
      <c r="F13" s="95">
        <f ca="1">INDIRECT("m13")</f>
        <v>0</v>
      </c>
      <c r="G13" s="95">
        <f ca="1">INDIRECT("n13")</f>
        <v>0</v>
      </c>
      <c r="H13" s="95">
        <f ca="1">INDIRECT("o13")</f>
        <v>0</v>
      </c>
      <c r="I13" s="95">
        <f ca="1">INDIRECT("p13")</f>
        <v>0</v>
      </c>
      <c r="J13" s="95">
        <f ca="1">INDIRECT("q13")</f>
        <v>0</v>
      </c>
      <c r="K13" s="93"/>
      <c r="L13" s="55"/>
      <c r="M13" s="112"/>
      <c r="N13" s="83"/>
      <c r="O13" s="83"/>
      <c r="P13" s="83"/>
      <c r="Q13" s="92"/>
    </row>
    <row r="14" spans="1:17" x14ac:dyDescent="0.25">
      <c r="A14" s="56"/>
      <c r="C14" s="53">
        <f t="shared" ca="1" si="0"/>
        <v>0</v>
      </c>
      <c r="D14" s="53">
        <f t="shared" ca="1" si="1"/>
        <v>0</v>
      </c>
      <c r="E14" s="66"/>
      <c r="F14" s="95">
        <f ca="1">INDIRECT("m14")</f>
        <v>0</v>
      </c>
      <c r="G14" s="95">
        <f ca="1">INDIRECT("n14")</f>
        <v>0</v>
      </c>
      <c r="H14" s="95">
        <f ca="1">INDIRECT("o14")</f>
        <v>0</v>
      </c>
      <c r="I14" s="95">
        <f ca="1">INDIRECT("p14")</f>
        <v>0</v>
      </c>
      <c r="J14" s="95">
        <f ca="1">INDIRECT("q14")</f>
        <v>0</v>
      </c>
      <c r="K14" s="93"/>
      <c r="L14" s="55"/>
      <c r="M14" s="112"/>
      <c r="N14" s="83"/>
      <c r="O14" s="83"/>
      <c r="P14" s="83"/>
      <c r="Q14" s="92"/>
    </row>
    <row r="15" spans="1:17" x14ac:dyDescent="0.25">
      <c r="A15" s="56"/>
      <c r="C15" s="53">
        <f t="shared" ca="1" si="0"/>
        <v>0</v>
      </c>
      <c r="D15" s="53">
        <f t="shared" ca="1" si="1"/>
        <v>0</v>
      </c>
      <c r="E15" s="66"/>
      <c r="F15" s="95">
        <f ca="1">INDIRECT("m15")</f>
        <v>0</v>
      </c>
      <c r="G15" s="95">
        <f ca="1">INDIRECT("n15")</f>
        <v>0</v>
      </c>
      <c r="H15" s="95">
        <f ca="1">INDIRECT("o15")</f>
        <v>0</v>
      </c>
      <c r="I15" s="95">
        <f ca="1">INDIRECT("p15")</f>
        <v>0</v>
      </c>
      <c r="J15" s="95">
        <f ca="1">INDIRECT("q15")</f>
        <v>0</v>
      </c>
      <c r="K15" s="93"/>
      <c r="L15" s="55"/>
      <c r="M15" s="112"/>
      <c r="N15" s="83"/>
      <c r="O15" s="83"/>
      <c r="P15" s="83"/>
      <c r="Q15" s="92"/>
    </row>
    <row r="16" spans="1:17" x14ac:dyDescent="0.25">
      <c r="A16" s="56"/>
      <c r="C16" s="53">
        <f t="shared" ca="1" si="0"/>
        <v>0</v>
      </c>
      <c r="D16" s="53">
        <f t="shared" ca="1" si="1"/>
        <v>0</v>
      </c>
      <c r="E16" s="66"/>
      <c r="F16" s="95">
        <f ca="1">INDIRECT("m16")</f>
        <v>0</v>
      </c>
      <c r="G16" s="95">
        <f ca="1">INDIRECT("n16")</f>
        <v>0</v>
      </c>
      <c r="H16" s="95">
        <f ca="1">INDIRECT("o16")</f>
        <v>0</v>
      </c>
      <c r="I16" s="95">
        <f ca="1">INDIRECT("p16")</f>
        <v>0</v>
      </c>
      <c r="J16" s="95">
        <f ca="1">INDIRECT("q16")</f>
        <v>0</v>
      </c>
      <c r="K16" s="93"/>
      <c r="L16" s="55"/>
      <c r="M16" s="112"/>
      <c r="N16" s="83"/>
      <c r="O16" s="83"/>
      <c r="P16" s="83"/>
      <c r="Q16" s="92"/>
    </row>
    <row r="17" spans="1:17" x14ac:dyDescent="0.25">
      <c r="A17" s="56"/>
      <c r="B17" s="57"/>
      <c r="C17" s="53">
        <f t="shared" ca="1" si="0"/>
        <v>0</v>
      </c>
      <c r="D17" s="53">
        <f t="shared" ca="1" si="1"/>
        <v>0</v>
      </c>
      <c r="E17" s="66"/>
      <c r="F17" s="95">
        <f ca="1">INDIRECT("m17")</f>
        <v>0</v>
      </c>
      <c r="G17" s="95">
        <f ca="1">INDIRECT("n17")</f>
        <v>0</v>
      </c>
      <c r="H17" s="95">
        <f ca="1">INDIRECT("o17")</f>
        <v>0</v>
      </c>
      <c r="I17" s="95">
        <f ca="1">INDIRECT("p17")</f>
        <v>0</v>
      </c>
      <c r="J17" s="95">
        <f ca="1">INDIRECT("q17")</f>
        <v>0</v>
      </c>
      <c r="K17" s="93"/>
      <c r="L17" s="55"/>
      <c r="M17" s="112"/>
      <c r="N17" s="83"/>
      <c r="O17" s="83"/>
      <c r="P17" s="83"/>
      <c r="Q17" s="92"/>
    </row>
    <row r="18" spans="1:17" x14ac:dyDescent="0.25">
      <c r="A18" s="56"/>
      <c r="B18" s="60"/>
      <c r="C18" s="53">
        <f t="shared" ca="1" si="0"/>
        <v>0</v>
      </c>
      <c r="D18" s="53">
        <f t="shared" ca="1" si="1"/>
        <v>0</v>
      </c>
      <c r="E18" s="66"/>
      <c r="F18" s="95">
        <f ca="1">INDIRECT("m18")</f>
        <v>0</v>
      </c>
      <c r="G18" s="95">
        <f ca="1">INDIRECT("n18")</f>
        <v>0</v>
      </c>
      <c r="H18" s="95">
        <f ca="1">INDIRECT("o18")</f>
        <v>0</v>
      </c>
      <c r="I18" s="95">
        <f ca="1">INDIRECT("p18")</f>
        <v>0</v>
      </c>
      <c r="J18" s="95">
        <f ca="1">INDIRECT("q18")</f>
        <v>0</v>
      </c>
      <c r="K18" s="93"/>
      <c r="L18" s="55"/>
      <c r="M18" s="112"/>
      <c r="N18" s="83"/>
      <c r="O18" s="83"/>
      <c r="P18" s="83"/>
      <c r="Q18" s="92"/>
    </row>
    <row r="19" spans="1:17" x14ac:dyDescent="0.25">
      <c r="A19" s="56"/>
      <c r="B19" s="60"/>
      <c r="C19" s="53">
        <f t="shared" ca="1" si="0"/>
        <v>0</v>
      </c>
      <c r="D19" s="53">
        <f t="shared" ca="1" si="1"/>
        <v>0</v>
      </c>
      <c r="E19" s="66"/>
      <c r="F19" s="95">
        <f ca="1">INDIRECT("m19")</f>
        <v>0</v>
      </c>
      <c r="G19" s="95">
        <f ca="1">INDIRECT("n19")</f>
        <v>0</v>
      </c>
      <c r="H19" s="95">
        <f ca="1">INDIRECT("o19")</f>
        <v>0</v>
      </c>
      <c r="I19" s="95">
        <f ca="1">INDIRECT("p19")</f>
        <v>0</v>
      </c>
      <c r="J19" s="95">
        <f ca="1">INDIRECT("q19")</f>
        <v>0</v>
      </c>
      <c r="K19" s="93"/>
      <c r="L19" s="55"/>
      <c r="M19" s="112"/>
      <c r="N19" s="83"/>
      <c r="O19" s="83"/>
      <c r="P19" s="83"/>
      <c r="Q19" s="92"/>
    </row>
    <row r="20" spans="1:17" x14ac:dyDescent="0.25">
      <c r="A20" s="46"/>
      <c r="B20" s="60"/>
      <c r="C20" s="53">
        <f t="shared" ca="1" si="0"/>
        <v>0</v>
      </c>
      <c r="D20" s="53">
        <f t="shared" ca="1" si="1"/>
        <v>0</v>
      </c>
      <c r="E20" s="66"/>
      <c r="F20" s="95">
        <f ca="1">INDIRECT("m20")</f>
        <v>0</v>
      </c>
      <c r="G20" s="95">
        <f ca="1">INDIRECT("n20")</f>
        <v>0</v>
      </c>
      <c r="H20" s="95">
        <f ca="1">INDIRECT("o20")</f>
        <v>0</v>
      </c>
      <c r="I20" s="95">
        <f ca="1">INDIRECT("p20")</f>
        <v>0</v>
      </c>
      <c r="J20" s="95">
        <f ca="1">INDIRECT("q20")</f>
        <v>0</v>
      </c>
      <c r="K20" s="93"/>
      <c r="L20" s="55"/>
      <c r="M20" s="112"/>
      <c r="N20" s="83"/>
      <c r="O20" s="83"/>
      <c r="P20" s="83"/>
      <c r="Q20" s="92"/>
    </row>
    <row r="21" spans="1:17" x14ac:dyDescent="0.25">
      <c r="A21" s="46"/>
      <c r="B21" s="60"/>
      <c r="C21" s="53">
        <f t="shared" ca="1" si="0"/>
        <v>0</v>
      </c>
      <c r="D21" s="53">
        <f t="shared" ca="1" si="1"/>
        <v>0</v>
      </c>
      <c r="E21" s="66"/>
      <c r="F21" s="95">
        <f ca="1">INDIRECT("m21")</f>
        <v>0</v>
      </c>
      <c r="G21" s="95">
        <f ca="1">INDIRECT("n21")</f>
        <v>0</v>
      </c>
      <c r="H21" s="95">
        <f ca="1">INDIRECT("o21")</f>
        <v>0</v>
      </c>
      <c r="I21" s="95">
        <f ca="1">INDIRECT("p21")</f>
        <v>0</v>
      </c>
      <c r="J21" s="95">
        <f ca="1">INDIRECT("q21")</f>
        <v>0</v>
      </c>
      <c r="K21" s="93"/>
      <c r="L21" s="55"/>
      <c r="M21" s="112"/>
      <c r="N21" s="83"/>
      <c r="O21" s="83"/>
      <c r="P21" s="83"/>
      <c r="Q21" s="92"/>
    </row>
    <row r="22" spans="1:17" x14ac:dyDescent="0.25">
      <c r="A22" s="46"/>
      <c r="B22" s="60"/>
      <c r="C22" s="53">
        <f t="shared" ca="1" si="0"/>
        <v>0</v>
      </c>
      <c r="D22" s="53">
        <f t="shared" ca="1" si="1"/>
        <v>0</v>
      </c>
      <c r="E22" s="66"/>
      <c r="F22" s="95">
        <f ca="1">INDIRECT("m22")</f>
        <v>0</v>
      </c>
      <c r="G22" s="95">
        <f ca="1">INDIRECT("n22")</f>
        <v>0</v>
      </c>
      <c r="H22" s="95">
        <f ca="1">INDIRECT("o22")</f>
        <v>0</v>
      </c>
      <c r="I22" s="95">
        <f ca="1">INDIRECT("p22")</f>
        <v>0</v>
      </c>
      <c r="J22" s="95">
        <f ca="1">INDIRECT("q22")</f>
        <v>0</v>
      </c>
      <c r="K22" s="93"/>
      <c r="L22" s="55"/>
      <c r="M22" s="112"/>
      <c r="N22" s="83"/>
      <c r="O22" s="83"/>
      <c r="P22" s="83"/>
      <c r="Q22" s="92"/>
    </row>
    <row r="23" spans="1:17" x14ac:dyDescent="0.25">
      <c r="A23" s="46"/>
      <c r="B23" s="60"/>
      <c r="C23" s="53">
        <f t="shared" ca="1" si="0"/>
        <v>0</v>
      </c>
      <c r="D23" s="53">
        <f t="shared" ca="1" si="1"/>
        <v>0</v>
      </c>
      <c r="E23" s="52"/>
      <c r="F23" s="95">
        <f ca="1">INDIRECT("m23")</f>
        <v>0</v>
      </c>
      <c r="G23" s="95">
        <f ca="1">INDIRECT("n23")</f>
        <v>0</v>
      </c>
      <c r="H23" s="95">
        <f ca="1">INDIRECT("o23")</f>
        <v>0</v>
      </c>
      <c r="I23" s="95">
        <f ca="1">INDIRECT("p23")</f>
        <v>0</v>
      </c>
      <c r="J23" s="95">
        <f ca="1">INDIRECT("q23")</f>
        <v>0</v>
      </c>
      <c r="K23" s="93"/>
      <c r="L23" s="55"/>
      <c r="M23" s="112"/>
      <c r="N23" s="83"/>
      <c r="O23" s="83"/>
      <c r="P23" s="83"/>
      <c r="Q23" s="92"/>
    </row>
    <row r="24" spans="1:17" x14ac:dyDescent="0.25">
      <c r="A24" s="56"/>
      <c r="B24" s="60"/>
      <c r="C24" s="53">
        <f t="shared" ca="1" si="0"/>
        <v>0</v>
      </c>
      <c r="D24" s="53">
        <f t="shared" ca="1" si="1"/>
        <v>0</v>
      </c>
      <c r="E24" s="52"/>
      <c r="F24" s="95">
        <f ca="1">INDIRECT("m24")</f>
        <v>0</v>
      </c>
      <c r="G24" s="95">
        <f ca="1">INDIRECT("n24")</f>
        <v>0</v>
      </c>
      <c r="H24" s="95">
        <f ca="1">INDIRECT("o24")</f>
        <v>0</v>
      </c>
      <c r="I24" s="95">
        <f ca="1">INDIRECT("p24")</f>
        <v>0</v>
      </c>
      <c r="J24" s="95">
        <f ca="1">INDIRECT("q24")</f>
        <v>0</v>
      </c>
      <c r="K24" s="93"/>
      <c r="L24" s="55"/>
      <c r="M24" s="112"/>
      <c r="N24" s="83"/>
      <c r="O24" s="83"/>
      <c r="P24" s="83"/>
      <c r="Q24" s="92"/>
    </row>
    <row r="25" spans="1:17" x14ac:dyDescent="0.25">
      <c r="A25" s="56"/>
      <c r="C25" s="53">
        <f t="shared" ca="1" si="0"/>
        <v>0</v>
      </c>
      <c r="D25" s="53">
        <f t="shared" ca="1" si="1"/>
        <v>0</v>
      </c>
      <c r="E25" s="66"/>
      <c r="F25" s="95">
        <f ca="1">INDIRECT("m25")</f>
        <v>0</v>
      </c>
      <c r="G25" s="95">
        <f ca="1">INDIRECT("n25")</f>
        <v>0</v>
      </c>
      <c r="H25" s="95">
        <f ca="1">INDIRECT("o25")</f>
        <v>0</v>
      </c>
      <c r="I25" s="95">
        <f ca="1">INDIRECT("p25")</f>
        <v>0</v>
      </c>
      <c r="J25" s="95">
        <f ca="1">INDIRECT("q25")</f>
        <v>0</v>
      </c>
      <c r="K25" s="93"/>
      <c r="L25" s="55"/>
      <c r="M25" s="112"/>
      <c r="N25" s="83"/>
      <c r="O25" s="83"/>
      <c r="P25" s="83"/>
      <c r="Q25" s="92"/>
    </row>
    <row r="26" spans="1:17" x14ac:dyDescent="0.25">
      <c r="A26" s="56"/>
      <c r="C26" s="53">
        <f t="shared" ca="1" si="0"/>
        <v>0</v>
      </c>
      <c r="D26" s="53">
        <f t="shared" ca="1" si="1"/>
        <v>0</v>
      </c>
      <c r="E26" s="52"/>
      <c r="F26" s="95">
        <f ca="1">INDIRECT("m26")</f>
        <v>0</v>
      </c>
      <c r="G26" s="95">
        <f ca="1">INDIRECT("n26")</f>
        <v>0</v>
      </c>
      <c r="H26" s="95">
        <f ca="1">INDIRECT("o26")</f>
        <v>0</v>
      </c>
      <c r="I26" s="95">
        <f ca="1">INDIRECT("p26")</f>
        <v>0</v>
      </c>
      <c r="J26" s="95">
        <f ca="1">INDIRECT("q26")</f>
        <v>0</v>
      </c>
      <c r="K26" s="93"/>
      <c r="L26" s="55"/>
      <c r="M26" s="112"/>
      <c r="N26" s="83"/>
      <c r="O26" s="83"/>
      <c r="P26" s="83"/>
      <c r="Q26" s="92"/>
    </row>
    <row r="27" spans="1:17" x14ac:dyDescent="0.25">
      <c r="A27" s="56"/>
      <c r="B27" s="57"/>
      <c r="C27" s="53">
        <f t="shared" ca="1" si="0"/>
        <v>0</v>
      </c>
      <c r="D27" s="53">
        <f t="shared" ca="1" si="1"/>
        <v>0</v>
      </c>
      <c r="E27" s="52"/>
      <c r="F27" s="95">
        <f ca="1">INDIRECT("m27")</f>
        <v>0</v>
      </c>
      <c r="G27" s="95">
        <f ca="1">INDIRECT("n27")</f>
        <v>0</v>
      </c>
      <c r="H27" s="95">
        <f ca="1">INDIRECT("o27")</f>
        <v>0</v>
      </c>
      <c r="I27" s="95">
        <f ca="1">INDIRECT("p27")</f>
        <v>0</v>
      </c>
      <c r="J27" s="95">
        <f ca="1">INDIRECT("q27")</f>
        <v>0</v>
      </c>
      <c r="K27" s="93"/>
      <c r="L27" s="55"/>
      <c r="M27" s="112"/>
      <c r="N27" s="83"/>
      <c r="O27" s="83"/>
      <c r="P27" s="83"/>
      <c r="Q27" s="92"/>
    </row>
    <row r="28" spans="1:17" x14ac:dyDescent="0.25">
      <c r="A28" s="56"/>
      <c r="B28" s="57"/>
      <c r="C28" s="53">
        <f t="shared" ca="1" si="0"/>
        <v>0</v>
      </c>
      <c r="D28" s="53">
        <f t="shared" ca="1" si="1"/>
        <v>0</v>
      </c>
      <c r="E28" s="52"/>
      <c r="F28" s="95">
        <f ca="1">INDIRECT("m28")</f>
        <v>0</v>
      </c>
      <c r="G28" s="95">
        <f ca="1">INDIRECT("n28")</f>
        <v>0</v>
      </c>
      <c r="H28" s="95">
        <f ca="1">INDIRECT("o28")</f>
        <v>0</v>
      </c>
      <c r="I28" s="95">
        <f ca="1">INDIRECT("p28")</f>
        <v>0</v>
      </c>
      <c r="J28" s="95">
        <f ca="1">INDIRECT("q28")</f>
        <v>0</v>
      </c>
      <c r="K28" s="93"/>
      <c r="L28" s="55"/>
      <c r="M28" s="112"/>
      <c r="N28" s="83"/>
      <c r="O28" s="83"/>
      <c r="P28" s="83"/>
      <c r="Q28" s="92"/>
    </row>
    <row r="29" spans="1:17" x14ac:dyDescent="0.25">
      <c r="A29" s="56"/>
      <c r="B29" s="57"/>
      <c r="C29" s="53">
        <f t="shared" ca="1" si="0"/>
        <v>0</v>
      </c>
      <c r="D29" s="53">
        <f t="shared" ca="1" si="1"/>
        <v>0</v>
      </c>
      <c r="E29" s="52"/>
      <c r="F29" s="95">
        <f ca="1">INDIRECT("m29")</f>
        <v>0</v>
      </c>
      <c r="G29" s="95">
        <f ca="1">INDIRECT("n29")</f>
        <v>0</v>
      </c>
      <c r="H29" s="95">
        <f ca="1">INDIRECT("o29")</f>
        <v>0</v>
      </c>
      <c r="I29" s="95">
        <f ca="1">INDIRECT("p29")</f>
        <v>0</v>
      </c>
      <c r="J29" s="95">
        <f ca="1">INDIRECT("q29")</f>
        <v>0</v>
      </c>
      <c r="K29" s="93"/>
      <c r="L29" s="55"/>
      <c r="M29" s="112"/>
      <c r="N29" s="83"/>
      <c r="O29" s="83"/>
      <c r="P29" s="83"/>
      <c r="Q29" s="92"/>
    </row>
    <row r="30" spans="1:17" x14ac:dyDescent="0.25">
      <c r="A30" s="56"/>
      <c r="B30" s="60"/>
      <c r="C30" s="53">
        <f t="shared" ca="1" si="0"/>
        <v>0</v>
      </c>
      <c r="D30" s="53">
        <f t="shared" ca="1" si="1"/>
        <v>0</v>
      </c>
      <c r="E30" s="52"/>
      <c r="F30" s="95">
        <f ca="1">INDIRECT("m30")</f>
        <v>0</v>
      </c>
      <c r="G30" s="95">
        <f ca="1">INDIRECT("n30")</f>
        <v>0</v>
      </c>
      <c r="H30" s="95">
        <f ca="1">INDIRECT("o30")</f>
        <v>0</v>
      </c>
      <c r="I30" s="95">
        <f ca="1">INDIRECT("p30")</f>
        <v>0</v>
      </c>
      <c r="J30" s="95">
        <f ca="1">INDIRECT("q30")</f>
        <v>0</v>
      </c>
      <c r="K30" s="93"/>
      <c r="L30" s="55"/>
      <c r="M30" s="112"/>
      <c r="N30" s="83"/>
      <c r="O30" s="83"/>
      <c r="P30" s="83"/>
      <c r="Q30" s="92"/>
    </row>
    <row r="31" spans="1:17" x14ac:dyDescent="0.25">
      <c r="A31" s="56"/>
      <c r="B31" s="60"/>
      <c r="C31" s="53">
        <f t="shared" ca="1" si="0"/>
        <v>0</v>
      </c>
      <c r="D31" s="53">
        <f t="shared" ca="1" si="1"/>
        <v>0</v>
      </c>
      <c r="E31" s="52"/>
      <c r="F31" s="95">
        <f ca="1">INDIRECT("m31")</f>
        <v>0</v>
      </c>
      <c r="G31" s="95">
        <f ca="1">INDIRECT("n31")</f>
        <v>0</v>
      </c>
      <c r="H31" s="95">
        <f ca="1">INDIRECT("o31")</f>
        <v>0</v>
      </c>
      <c r="I31" s="95">
        <f ca="1">INDIRECT("p31")</f>
        <v>0</v>
      </c>
      <c r="J31" s="95">
        <f ca="1">INDIRECT("q31")</f>
        <v>0</v>
      </c>
      <c r="K31" s="93"/>
      <c r="L31" s="55"/>
      <c r="M31" s="112"/>
      <c r="N31" s="83"/>
      <c r="O31" s="83"/>
      <c r="P31" s="83"/>
      <c r="Q31" s="92"/>
    </row>
    <row r="32" spans="1:17" x14ac:dyDescent="0.25">
      <c r="A32" s="56"/>
      <c r="B32" s="60"/>
      <c r="C32" s="53">
        <f t="shared" ca="1" si="0"/>
        <v>0</v>
      </c>
      <c r="D32" s="53">
        <f t="shared" ca="1" si="1"/>
        <v>0</v>
      </c>
      <c r="E32" s="52"/>
      <c r="F32" s="95">
        <f ca="1">INDIRECT("m32")</f>
        <v>0</v>
      </c>
      <c r="G32" s="95">
        <f ca="1">INDIRECT("n32")</f>
        <v>0</v>
      </c>
      <c r="H32" s="95">
        <f ca="1">INDIRECT("o32")</f>
        <v>0</v>
      </c>
      <c r="I32" s="95">
        <f ca="1">INDIRECT("p32")</f>
        <v>0</v>
      </c>
      <c r="J32" s="95">
        <f ca="1">INDIRECT("q32")</f>
        <v>0</v>
      </c>
      <c r="K32" s="93"/>
      <c r="L32" s="55"/>
      <c r="M32" s="112"/>
      <c r="N32" s="83"/>
      <c r="O32" s="83"/>
      <c r="P32" s="83"/>
      <c r="Q32" s="92"/>
    </row>
    <row r="33" spans="1:17" x14ac:dyDescent="0.25">
      <c r="A33" s="56"/>
      <c r="B33" s="60"/>
      <c r="C33" s="53">
        <f t="shared" ca="1" si="0"/>
        <v>0</v>
      </c>
      <c r="D33" s="53">
        <f t="shared" ca="1" si="1"/>
        <v>0</v>
      </c>
      <c r="E33" s="52"/>
      <c r="F33" s="95">
        <f ca="1">INDIRECT("m33")</f>
        <v>0</v>
      </c>
      <c r="G33" s="95">
        <f ca="1">INDIRECT("n33")</f>
        <v>0</v>
      </c>
      <c r="H33" s="95">
        <f ca="1">INDIRECT("o33")</f>
        <v>0</v>
      </c>
      <c r="I33" s="95">
        <f ca="1">INDIRECT("p33")</f>
        <v>0</v>
      </c>
      <c r="J33" s="95">
        <f ca="1">INDIRECT("q33")</f>
        <v>0</v>
      </c>
      <c r="K33" s="93"/>
      <c r="L33" s="55"/>
      <c r="M33" s="112"/>
      <c r="N33" s="83"/>
      <c r="O33" s="83"/>
      <c r="P33" s="83"/>
      <c r="Q33" s="92"/>
    </row>
    <row r="34" spans="1:17" x14ac:dyDescent="0.25">
      <c r="A34" s="56"/>
      <c r="B34" s="60"/>
      <c r="C34" s="53">
        <f t="shared" ca="1" si="0"/>
        <v>0</v>
      </c>
      <c r="D34" s="53">
        <f t="shared" ca="1" si="1"/>
        <v>0</v>
      </c>
      <c r="E34" s="52"/>
      <c r="F34" s="95">
        <f ca="1">INDIRECT("m34")</f>
        <v>0</v>
      </c>
      <c r="G34" s="95">
        <f ca="1">INDIRECT("n34")</f>
        <v>0</v>
      </c>
      <c r="H34" s="95">
        <f ca="1">INDIRECT("o34")</f>
        <v>0</v>
      </c>
      <c r="I34" s="95">
        <f ca="1">INDIRECT("p34")</f>
        <v>0</v>
      </c>
      <c r="J34" s="95">
        <f ca="1">INDIRECT("q34")</f>
        <v>0</v>
      </c>
      <c r="K34" s="93"/>
      <c r="L34" s="55"/>
      <c r="M34" s="112"/>
      <c r="N34" s="83"/>
      <c r="O34" s="83"/>
      <c r="P34" s="83"/>
      <c r="Q34" s="92"/>
    </row>
    <row r="35" spans="1:17" x14ac:dyDescent="0.25">
      <c r="A35" s="56"/>
      <c r="B35" s="60"/>
      <c r="C35" s="53">
        <f t="shared" ca="1" si="0"/>
        <v>0</v>
      </c>
      <c r="D35" s="53">
        <f t="shared" ca="1" si="1"/>
        <v>0</v>
      </c>
      <c r="E35" s="52"/>
      <c r="F35" s="95">
        <f ca="1">INDIRECT("m35")</f>
        <v>0</v>
      </c>
      <c r="G35" s="95">
        <f ca="1">INDIRECT("n35")</f>
        <v>0</v>
      </c>
      <c r="H35" s="95">
        <f ca="1">INDIRECT("o35")</f>
        <v>0</v>
      </c>
      <c r="I35" s="95">
        <f ca="1">INDIRECT("p35")</f>
        <v>0</v>
      </c>
      <c r="J35" s="95">
        <f ca="1">INDIRECT("q35")</f>
        <v>0</v>
      </c>
      <c r="K35" s="93"/>
      <c r="L35" s="55"/>
      <c r="M35" s="112"/>
      <c r="N35" s="83"/>
      <c r="O35" s="83"/>
      <c r="P35" s="83"/>
      <c r="Q35" s="92"/>
    </row>
    <row r="36" spans="1:17" x14ac:dyDescent="0.25">
      <c r="A36" s="56"/>
      <c r="B36" s="60"/>
      <c r="C36" s="53">
        <f t="shared" ca="1" si="0"/>
        <v>0</v>
      </c>
      <c r="D36" s="53">
        <f t="shared" ca="1" si="1"/>
        <v>0</v>
      </c>
      <c r="E36" s="52"/>
      <c r="F36" s="95">
        <f ca="1">INDIRECT("m36")</f>
        <v>0</v>
      </c>
      <c r="G36" s="95">
        <f ca="1">INDIRECT("n36")</f>
        <v>0</v>
      </c>
      <c r="H36" s="95">
        <f ca="1">INDIRECT("o36")</f>
        <v>0</v>
      </c>
      <c r="I36" s="95">
        <f ca="1">INDIRECT("p36")</f>
        <v>0</v>
      </c>
      <c r="J36" s="95">
        <f ca="1">INDIRECT("q36")</f>
        <v>0</v>
      </c>
      <c r="K36" s="93"/>
      <c r="L36" s="55"/>
      <c r="M36" s="112"/>
      <c r="N36" s="83"/>
      <c r="O36" s="83"/>
      <c r="P36" s="83"/>
      <c r="Q36" s="92"/>
    </row>
    <row r="37" spans="1:17" x14ac:dyDescent="0.25">
      <c r="A37" s="56"/>
      <c r="B37" s="60"/>
      <c r="C37" s="53">
        <f t="shared" ca="1" si="0"/>
        <v>0</v>
      </c>
      <c r="D37" s="53">
        <f t="shared" ca="1" si="1"/>
        <v>0</v>
      </c>
      <c r="E37" s="52"/>
      <c r="F37" s="95">
        <f ca="1">INDIRECT("m37")</f>
        <v>0</v>
      </c>
      <c r="G37" s="95">
        <f ca="1">INDIRECT("n37")</f>
        <v>0</v>
      </c>
      <c r="H37" s="95">
        <f ca="1">INDIRECT("o37")</f>
        <v>0</v>
      </c>
      <c r="I37" s="95">
        <f ca="1">INDIRECT("p37")</f>
        <v>0</v>
      </c>
      <c r="J37" s="95">
        <f ca="1">INDIRECT("q37")</f>
        <v>0</v>
      </c>
      <c r="K37" s="93"/>
      <c r="L37" s="55"/>
      <c r="M37" s="112"/>
      <c r="N37" s="83"/>
      <c r="O37" s="83"/>
      <c r="P37" s="83"/>
      <c r="Q37" s="92"/>
    </row>
    <row r="38" spans="1:17" x14ac:dyDescent="0.25">
      <c r="A38" s="56"/>
      <c r="B38" s="60"/>
      <c r="C38" s="53">
        <f t="shared" ca="1" si="0"/>
        <v>0</v>
      </c>
      <c r="D38" s="53">
        <f t="shared" ca="1" si="1"/>
        <v>0</v>
      </c>
      <c r="E38" s="52"/>
      <c r="F38" s="95">
        <f ca="1">INDIRECT("m38")</f>
        <v>0</v>
      </c>
      <c r="G38" s="95">
        <f ca="1">INDIRECT("n38")</f>
        <v>0</v>
      </c>
      <c r="H38" s="95">
        <f ca="1">INDIRECT("o38")</f>
        <v>0</v>
      </c>
      <c r="I38" s="95">
        <f ca="1">INDIRECT("p38")</f>
        <v>0</v>
      </c>
      <c r="J38" s="95">
        <f ca="1">INDIRECT("q38")</f>
        <v>0</v>
      </c>
      <c r="K38" s="93"/>
      <c r="L38" s="55"/>
      <c r="M38" s="112"/>
      <c r="N38" s="83"/>
      <c r="O38" s="83"/>
      <c r="P38" s="83"/>
      <c r="Q38" s="92"/>
    </row>
    <row r="39" spans="1:17" x14ac:dyDescent="0.25">
      <c r="A39" s="56"/>
      <c r="B39" s="60"/>
      <c r="C39" s="53">
        <f t="shared" ca="1" si="0"/>
        <v>0</v>
      </c>
      <c r="D39" s="53">
        <f t="shared" ca="1" si="1"/>
        <v>0</v>
      </c>
      <c r="E39" s="52"/>
      <c r="F39" s="95">
        <f ca="1">INDIRECT("m39")</f>
        <v>0</v>
      </c>
      <c r="G39" s="95">
        <f ca="1">INDIRECT("n39")</f>
        <v>0</v>
      </c>
      <c r="H39" s="95">
        <f ca="1">INDIRECT("o39")</f>
        <v>0</v>
      </c>
      <c r="I39" s="95">
        <f ca="1">INDIRECT("p39")</f>
        <v>0</v>
      </c>
      <c r="J39" s="95">
        <f ca="1">INDIRECT("q39")</f>
        <v>0</v>
      </c>
      <c r="K39" s="93"/>
      <c r="L39" s="55"/>
      <c r="M39" s="112"/>
      <c r="N39" s="83"/>
      <c r="O39" s="83"/>
      <c r="P39" s="83"/>
      <c r="Q39" s="92"/>
    </row>
    <row r="40" spans="1:17" ht="13.8" thickBot="1" x14ac:dyDescent="0.3">
      <c r="A40" s="59"/>
      <c r="B40" s="60"/>
      <c r="C40" s="77">
        <f t="shared" ca="1" si="0"/>
        <v>0</v>
      </c>
      <c r="D40" s="53">
        <f t="shared" ca="1" si="1"/>
        <v>0</v>
      </c>
      <c r="E40" s="76"/>
      <c r="F40" s="96">
        <f ca="1">INDIRECT("m40")</f>
        <v>0</v>
      </c>
      <c r="G40" s="96">
        <f ca="1">INDIRECT("n40")</f>
        <v>0</v>
      </c>
      <c r="H40" s="96">
        <f ca="1">INDIRECT("o40")</f>
        <v>0</v>
      </c>
      <c r="I40" s="96">
        <f ca="1">INDIRECT("p40")</f>
        <v>0</v>
      </c>
      <c r="J40" s="96">
        <f ca="1">INDIRECT("q40")</f>
        <v>0</v>
      </c>
      <c r="K40" s="93"/>
      <c r="L40" s="55"/>
      <c r="M40" s="113"/>
      <c r="N40" s="114"/>
      <c r="O40" s="114"/>
      <c r="P40" s="114"/>
      <c r="Q40" s="115"/>
    </row>
    <row r="41" spans="1:17" ht="13.8" thickTop="1" x14ac:dyDescent="0.25">
      <c r="A41" s="61"/>
      <c r="B41" s="62" t="s">
        <v>48</v>
      </c>
      <c r="C41" s="71"/>
      <c r="D41" s="63">
        <f ca="1">D40</f>
        <v>0</v>
      </c>
      <c r="E41" s="64"/>
      <c r="F41" s="65">
        <f ca="1">SUM(F4:F40)</f>
        <v>0</v>
      </c>
      <c r="G41" s="65">
        <f ca="1">SUM(G4:G40)</f>
        <v>0</v>
      </c>
      <c r="H41" s="65">
        <f ca="1">SUM(H4:H40)</f>
        <v>0</v>
      </c>
      <c r="I41" s="65">
        <f ca="1">SUM(I4:I40)</f>
        <v>0</v>
      </c>
      <c r="J41" s="65">
        <f ca="1">SUM(J4:J40)</f>
        <v>0</v>
      </c>
      <c r="K41" s="65"/>
      <c r="L41" s="65"/>
      <c r="M41" s="88">
        <f>SUM(M4:M40)</f>
        <v>0</v>
      </c>
      <c r="N41" s="88">
        <f t="shared" ref="N41:Q41" si="2">SUM(N4:N40)</f>
        <v>0</v>
      </c>
      <c r="O41" s="88">
        <f t="shared" si="2"/>
        <v>0</v>
      </c>
      <c r="P41" s="88">
        <f t="shared" si="2"/>
        <v>0</v>
      </c>
      <c r="Q41" s="88">
        <f t="shared" si="2"/>
        <v>0</v>
      </c>
    </row>
    <row r="42" spans="1:17" x14ac:dyDescent="0.25">
      <c r="A42" s="46"/>
      <c r="B42" s="52"/>
      <c r="C42" s="53"/>
      <c r="D42" s="53"/>
      <c r="E42" s="66"/>
      <c r="F42" s="67"/>
      <c r="G42" s="67"/>
      <c r="H42" s="67"/>
      <c r="I42" s="67"/>
      <c r="J42" s="67"/>
      <c r="K42" s="67"/>
      <c r="L42" s="67"/>
      <c r="M42" s="66"/>
      <c r="N42" s="66"/>
      <c r="O42" s="66"/>
      <c r="P42" s="66"/>
      <c r="Q42" s="66"/>
    </row>
    <row r="43" spans="1:17" x14ac:dyDescent="0.25">
      <c r="A43" s="46"/>
      <c r="B43" s="132" t="s">
        <v>70</v>
      </c>
      <c r="C43" s="69"/>
      <c r="D43" s="69"/>
      <c r="E43" s="70"/>
      <c r="F43" s="67"/>
      <c r="G43" s="67"/>
      <c r="H43" s="67"/>
      <c r="I43" s="67"/>
      <c r="J43" s="67"/>
      <c r="K43" s="67"/>
      <c r="L43" s="67"/>
      <c r="M43" s="66"/>
      <c r="N43" s="66"/>
      <c r="O43" s="66"/>
      <c r="P43" s="66"/>
      <c r="Q43" s="66"/>
    </row>
    <row r="44" spans="1:17" x14ac:dyDescent="0.25">
      <c r="A44" s="46"/>
      <c r="B44" s="131" t="s">
        <v>71</v>
      </c>
      <c r="C44" s="53">
        <f>SUM(M41:Q41)</f>
        <v>0</v>
      </c>
      <c r="D44" s="69"/>
      <c r="E44" s="70"/>
      <c r="F44" s="67"/>
      <c r="G44" s="67"/>
      <c r="H44" s="67"/>
      <c r="I44" s="67"/>
      <c r="J44" s="67"/>
      <c r="K44" s="67"/>
      <c r="L44" s="67"/>
      <c r="M44" s="66"/>
      <c r="N44" s="66"/>
      <c r="O44" s="66"/>
      <c r="P44" s="66"/>
      <c r="Q44" s="66"/>
    </row>
    <row r="45" spans="1:17" x14ac:dyDescent="0.25">
      <c r="A45" s="46"/>
      <c r="B45" s="131" t="s">
        <v>72</v>
      </c>
      <c r="C45" s="79">
        <f ca="1">SUM(F41:J41)</f>
        <v>0</v>
      </c>
      <c r="D45" s="69"/>
      <c r="E45" s="70"/>
      <c r="F45" s="67"/>
      <c r="G45" s="67"/>
      <c r="H45" s="67"/>
      <c r="I45" s="67"/>
      <c r="J45" s="67"/>
      <c r="K45" s="67"/>
      <c r="L45" s="67"/>
      <c r="M45" s="66"/>
      <c r="N45" s="66"/>
      <c r="O45" s="66"/>
      <c r="P45" s="66"/>
      <c r="Q45" s="66"/>
    </row>
    <row r="46" spans="1:17" x14ac:dyDescent="0.25">
      <c r="A46" s="68"/>
      <c r="B46" s="133"/>
      <c r="C46" s="80"/>
      <c r="D46" s="71"/>
      <c r="E46" s="70"/>
      <c r="F46" s="67"/>
      <c r="G46" s="67"/>
      <c r="H46" s="67"/>
      <c r="I46" s="67"/>
      <c r="J46" s="67"/>
      <c r="K46" s="67"/>
      <c r="L46" s="67"/>
      <c r="M46" s="66"/>
      <c r="N46" s="66"/>
      <c r="O46" s="66"/>
      <c r="P46" s="66"/>
      <c r="Q46" s="66"/>
    </row>
  </sheetData>
  <sheetProtection password="CA49" sheet="1" objects="1" scenarios="1" selectLockedCells="1"/>
  <conditionalFormatting sqref="F5:L40">
    <cfRule type="cellIs" dxfId="1" priority="2" operator="greaterThan">
      <formula>0</formula>
    </cfRule>
  </conditionalFormatting>
  <printOptions horizontalCentered="1" verticalCentered="1" gridLines="1"/>
  <pageMargins left="0.25" right="0.25" top="0.5" bottom="0.5" header="0.18" footer="0.14000000000000001"/>
  <pageSetup scale="96" fitToWidth="2" orientation="landscape" horizontalDpi="300" verticalDpi="300" r:id="rId1"/>
  <headerFooter alignWithMargins="0">
    <oddHeader>&amp;L&amp;11&amp;F
Service Unit  150
&amp;C&amp;14&amp;UDetailed Cash Record&amp;R&amp;11Period covered: __&amp;U06/01/17&amp;U_ to _&amp;U05/31/18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6"/>
  <sheetViews>
    <sheetView workbookViewId="0">
      <selection activeCell="E6" sqref="E6"/>
    </sheetView>
  </sheetViews>
  <sheetFormatPr defaultRowHeight="13.2" x14ac:dyDescent="0.25"/>
  <cols>
    <col min="1" max="1" width="8.6640625" style="4" customWidth="1"/>
    <col min="2" max="2" width="16.44140625" style="4" customWidth="1"/>
    <col min="3" max="3" width="8.77734375" style="4" customWidth="1"/>
    <col min="4" max="4" width="1.109375" style="4" customWidth="1"/>
    <col min="5" max="5" width="2.77734375" style="4" customWidth="1"/>
    <col min="6" max="6" width="7" style="4" customWidth="1"/>
    <col min="7" max="7" width="5.77734375" style="4" customWidth="1"/>
    <col min="8" max="8" width="2.88671875" style="4" customWidth="1"/>
    <col min="9" max="9" width="1.5546875" style="4" customWidth="1"/>
    <col min="10" max="10" width="4.5546875" style="4" customWidth="1"/>
    <col min="11" max="11" width="1" style="4" customWidth="1"/>
    <col min="12" max="12" width="2.77734375" style="4" customWidth="1"/>
    <col min="13" max="13" width="7.44140625" style="4" customWidth="1"/>
    <col min="14" max="14" width="1" style="4" customWidth="1"/>
    <col min="15" max="15" width="2.77734375" style="4" customWidth="1"/>
    <col min="16" max="16" width="1" style="4" customWidth="1"/>
    <col min="17" max="17" width="6" style="4" customWidth="1"/>
    <col min="18" max="18" width="3.109375" style="4" customWidth="1"/>
    <col min="19" max="19" width="1.33203125" style="4" customWidth="1"/>
    <col min="20" max="20" width="5.88671875" style="4" customWidth="1"/>
    <col min="21" max="21" width="14.44140625" style="4" customWidth="1"/>
    <col min="22" max="22" width="6.44140625" style="4" customWidth="1"/>
    <col min="23" max="23" width="4.21875" style="4" customWidth="1"/>
    <col min="24" max="16384" width="8.88671875" style="4"/>
  </cols>
  <sheetData>
    <row r="2" spans="2:22" ht="37.200000000000003" customHeight="1" x14ac:dyDescent="0.3">
      <c r="D2" s="3" t="s">
        <v>22</v>
      </c>
    </row>
    <row r="3" spans="2:22" ht="23.4" customHeight="1" x14ac:dyDescent="0.25">
      <c r="B3" s="5" t="s">
        <v>12</v>
      </c>
      <c r="C3" s="2"/>
      <c r="D3" s="2"/>
      <c r="E3" s="2"/>
      <c r="F3" s="2"/>
      <c r="G3" s="2"/>
    </row>
    <row r="4" spans="2:22" x14ac:dyDescent="0.25">
      <c r="B4" s="2" t="s">
        <v>13</v>
      </c>
      <c r="C4" s="2"/>
      <c r="D4" s="2"/>
      <c r="E4" s="2"/>
      <c r="F4" s="2"/>
      <c r="G4" s="2"/>
    </row>
    <row r="5" spans="2:22" ht="20.399999999999999" customHeight="1" x14ac:dyDescent="0.25">
      <c r="B5" s="2"/>
      <c r="C5" s="2"/>
      <c r="D5" s="2"/>
      <c r="E5" s="2"/>
      <c r="F5" s="2"/>
      <c r="G5" s="2"/>
    </row>
    <row r="6" spans="2:22" ht="13.8" customHeight="1" x14ac:dyDescent="0.3">
      <c r="B6" s="6" t="s">
        <v>0</v>
      </c>
      <c r="C6" s="130">
        <v>150</v>
      </c>
      <c r="D6" s="7"/>
      <c r="E6" s="127"/>
      <c r="F6" s="4" t="s">
        <v>34</v>
      </c>
      <c r="G6" s="8"/>
      <c r="J6" s="8"/>
      <c r="L6" s="158"/>
      <c r="M6" s="159"/>
      <c r="N6" s="8"/>
      <c r="O6" s="128"/>
      <c r="P6" s="4" t="s">
        <v>15</v>
      </c>
      <c r="Q6" s="8"/>
      <c r="R6" s="8"/>
      <c r="U6" s="129"/>
    </row>
    <row r="7" spans="2:22" ht="25.2" customHeight="1" x14ac:dyDescent="0.3">
      <c r="B7" s="6" t="s">
        <v>1</v>
      </c>
      <c r="C7" s="162"/>
      <c r="D7" s="159"/>
      <c r="E7" s="159"/>
      <c r="F7" s="159"/>
      <c r="G7" s="10"/>
      <c r="J7" s="6" t="s">
        <v>16</v>
      </c>
      <c r="K7" s="145"/>
      <c r="L7" s="146"/>
      <c r="M7" s="146"/>
      <c r="N7" s="9" t="s">
        <v>26</v>
      </c>
      <c r="R7" s="145"/>
      <c r="S7" s="146"/>
      <c r="T7" s="146"/>
      <c r="U7" s="146"/>
      <c r="V7" s="8"/>
    </row>
    <row r="8" spans="2:22" ht="19.95" customHeight="1" x14ac:dyDescent="0.3">
      <c r="B8" s="11" t="s">
        <v>19</v>
      </c>
      <c r="C8" s="160"/>
      <c r="D8" s="161"/>
      <c r="E8" s="161"/>
      <c r="F8" s="161"/>
      <c r="G8" s="7" t="s">
        <v>17</v>
      </c>
      <c r="H8" s="158"/>
      <c r="I8" s="158"/>
      <c r="J8" s="159"/>
      <c r="K8" s="159"/>
      <c r="L8" s="159"/>
      <c r="M8" s="11" t="s">
        <v>18</v>
      </c>
      <c r="N8" s="158"/>
      <c r="O8" s="159"/>
      <c r="P8" s="159"/>
      <c r="Q8" s="159"/>
      <c r="R8" s="8"/>
      <c r="S8" s="8"/>
      <c r="T8" s="7" t="s">
        <v>35</v>
      </c>
      <c r="U8" s="129"/>
    </row>
    <row r="9" spans="2:22" ht="19.95" customHeight="1" x14ac:dyDescent="0.3">
      <c r="B9" s="135" t="s">
        <v>20</v>
      </c>
      <c r="C9" s="143"/>
      <c r="D9" s="144"/>
      <c r="E9" s="144"/>
      <c r="F9" s="144"/>
      <c r="G9" s="134" t="s">
        <v>21</v>
      </c>
      <c r="H9" s="145"/>
      <c r="I9" s="145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36"/>
    </row>
    <row r="10" spans="2:22" ht="14.4" customHeight="1" x14ac:dyDescent="0.25">
      <c r="B10" s="136"/>
      <c r="C10" s="136"/>
      <c r="D10" s="136"/>
      <c r="E10" s="136"/>
      <c r="F10" s="134"/>
      <c r="G10" s="134"/>
      <c r="H10" s="136"/>
      <c r="I10" s="136"/>
      <c r="J10" s="136"/>
      <c r="K10" s="134"/>
      <c r="L10" s="134"/>
      <c r="M10" s="134"/>
      <c r="N10" s="134"/>
      <c r="O10" s="134"/>
      <c r="P10" s="136"/>
      <c r="Q10" s="136"/>
      <c r="R10" s="136"/>
      <c r="S10" s="136"/>
      <c r="T10" s="136"/>
      <c r="U10" s="136"/>
    </row>
    <row r="11" spans="2:22" ht="16.05" customHeight="1" x14ac:dyDescent="0.25">
      <c r="B11" s="137" t="s">
        <v>28</v>
      </c>
      <c r="C11" s="137"/>
      <c r="D11" s="137"/>
      <c r="E11" s="137"/>
      <c r="F11" s="137"/>
      <c r="G11" s="138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</row>
    <row r="12" spans="2:22" ht="16.05" customHeight="1" x14ac:dyDescent="0.25">
      <c r="B12" s="139" t="s">
        <v>23</v>
      </c>
      <c r="C12" s="139"/>
      <c r="D12" s="139"/>
      <c r="E12" s="139"/>
      <c r="F12" s="139"/>
      <c r="G12" s="140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</row>
    <row r="13" spans="2:22" ht="16.05" customHeight="1" x14ac:dyDescent="0.25">
      <c r="B13" s="137" t="s">
        <v>24</v>
      </c>
      <c r="C13" s="137"/>
      <c r="D13" s="137"/>
      <c r="E13" s="137"/>
      <c r="F13" s="137"/>
      <c r="G13" s="138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2:22" ht="16.05" customHeight="1" x14ac:dyDescent="0.25">
      <c r="B14" s="141" t="s">
        <v>25</v>
      </c>
      <c r="C14" s="141"/>
      <c r="D14" s="141"/>
      <c r="E14" s="141"/>
      <c r="F14" s="141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</row>
    <row r="15" spans="2:22" ht="16.05" customHeight="1" x14ac:dyDescent="0.25">
      <c r="B15" s="141" t="s">
        <v>14</v>
      </c>
      <c r="C15" s="141"/>
      <c r="D15" s="141"/>
      <c r="E15" s="141"/>
      <c r="F15" s="141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</row>
    <row r="16" spans="2:22" ht="14.4" customHeight="1" thickBot="1" x14ac:dyDescent="0.3"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</row>
    <row r="17" spans="2:21" ht="43.8" customHeight="1" thickBot="1" x14ac:dyDescent="0.35">
      <c r="B17" s="12" t="s">
        <v>2</v>
      </c>
      <c r="C17" s="13"/>
      <c r="D17" s="23"/>
      <c r="E17" s="24" t="s">
        <v>3</v>
      </c>
      <c r="F17" s="25"/>
      <c r="G17" s="24"/>
      <c r="H17" s="26"/>
      <c r="I17" s="26"/>
      <c r="J17" s="126"/>
      <c r="K17" s="152" t="s">
        <v>27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4"/>
    </row>
    <row r="18" spans="2:21" ht="27" customHeight="1" thickBot="1" x14ac:dyDescent="0.35">
      <c r="B18" s="14" t="s">
        <v>4</v>
      </c>
      <c r="C18" s="15"/>
      <c r="D18" s="27"/>
      <c r="E18" s="28" t="s">
        <v>5</v>
      </c>
      <c r="F18" s="150">
        <f ca="1">'Page 3'!F41</f>
        <v>0</v>
      </c>
      <c r="G18" s="151"/>
      <c r="H18" s="151"/>
      <c r="I18" s="125"/>
      <c r="J18" s="166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8"/>
    </row>
    <row r="19" spans="2:21" ht="27" customHeight="1" thickBot="1" x14ac:dyDescent="0.35">
      <c r="B19" s="14" t="s">
        <v>6</v>
      </c>
      <c r="C19" s="15"/>
      <c r="D19" s="27"/>
      <c r="E19" s="28" t="s">
        <v>5</v>
      </c>
      <c r="F19" s="150">
        <f ca="1">'Page 3'!G41</f>
        <v>0</v>
      </c>
      <c r="G19" s="151"/>
      <c r="H19" s="151"/>
      <c r="I19" s="125"/>
      <c r="J19" s="169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1"/>
    </row>
    <row r="20" spans="2:21" ht="27" customHeight="1" thickBot="1" x14ac:dyDescent="0.35">
      <c r="B20" s="14" t="s">
        <v>7</v>
      </c>
      <c r="C20" s="15"/>
      <c r="D20" s="27"/>
      <c r="E20" s="28" t="s">
        <v>5</v>
      </c>
      <c r="F20" s="150">
        <f ca="1">'Page 3'!H41</f>
        <v>0</v>
      </c>
      <c r="G20" s="151"/>
      <c r="H20" s="151"/>
      <c r="I20" s="125"/>
      <c r="J20" s="169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1"/>
    </row>
    <row r="21" spans="2:21" ht="27" customHeight="1" thickBot="1" x14ac:dyDescent="0.35">
      <c r="B21" s="14" t="s">
        <v>8</v>
      </c>
      <c r="C21" s="15"/>
      <c r="D21" s="27"/>
      <c r="E21" s="28" t="s">
        <v>5</v>
      </c>
      <c r="F21" s="150">
        <f ca="1">'Page 3'!I41</f>
        <v>0</v>
      </c>
      <c r="G21" s="151"/>
      <c r="H21" s="151"/>
      <c r="I21" s="125"/>
      <c r="J21" s="155" t="s">
        <v>66</v>
      </c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7"/>
    </row>
    <row r="22" spans="2:21" ht="27" customHeight="1" thickBot="1" x14ac:dyDescent="0.35">
      <c r="B22" s="14" t="s">
        <v>9</v>
      </c>
      <c r="C22" s="15"/>
      <c r="D22" s="27"/>
      <c r="E22" s="28" t="s">
        <v>5</v>
      </c>
      <c r="F22" s="150">
        <f ca="1">'Page 3'!J41</f>
        <v>0</v>
      </c>
      <c r="G22" s="151"/>
      <c r="H22" s="151"/>
      <c r="I22" s="125"/>
      <c r="J22" s="147" t="s">
        <v>68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9"/>
    </row>
    <row r="23" spans="2:21" ht="34.200000000000003" customHeight="1" thickBot="1" x14ac:dyDescent="0.35">
      <c r="B23" s="16" t="s">
        <v>10</v>
      </c>
      <c r="C23" s="17"/>
      <c r="D23" s="23"/>
      <c r="E23" s="28" t="s">
        <v>5</v>
      </c>
      <c r="F23" s="175">
        <f ca="1">SUM(F18:H22)</f>
        <v>0</v>
      </c>
      <c r="G23" s="176"/>
      <c r="H23" s="176"/>
      <c r="I23" s="125"/>
      <c r="J23" s="163" t="s">
        <v>73</v>
      </c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5"/>
    </row>
    <row r="24" spans="2:21" ht="9" customHeight="1" x14ac:dyDescent="0.25">
      <c r="B24" s="1"/>
      <c r="C24" s="1"/>
      <c r="D24" s="1"/>
      <c r="E24" s="1"/>
      <c r="F24" s="1"/>
      <c r="G24" s="1"/>
    </row>
    <row r="25" spans="2:21" ht="27.6" customHeight="1" x14ac:dyDescent="0.3">
      <c r="B25" s="6" t="s">
        <v>65</v>
      </c>
      <c r="C25" s="172"/>
      <c r="D25" s="173"/>
      <c r="E25" s="173"/>
      <c r="F25" s="173"/>
      <c r="G25" s="173"/>
      <c r="H25" s="173"/>
      <c r="I25" s="173"/>
      <c r="J25" s="173"/>
      <c r="K25" s="173"/>
      <c r="M25" s="11" t="s">
        <v>64</v>
      </c>
      <c r="N25" s="174"/>
      <c r="O25" s="146"/>
      <c r="P25" s="146"/>
      <c r="Q25" s="146"/>
      <c r="R25" s="146"/>
    </row>
    <row r="26" spans="2:21" ht="12.6" customHeight="1" x14ac:dyDescent="0.25">
      <c r="C26" s="38" t="s">
        <v>67</v>
      </c>
      <c r="D26" s="18"/>
      <c r="E26" s="18"/>
      <c r="F26" s="18"/>
      <c r="G26" s="18"/>
    </row>
    <row r="27" spans="2:21" ht="19.8" customHeight="1" x14ac:dyDescent="0.25">
      <c r="B27" s="42" t="s">
        <v>36</v>
      </c>
      <c r="C27" s="19"/>
      <c r="D27" s="19"/>
      <c r="E27" s="19"/>
      <c r="F27" s="19"/>
      <c r="G27" s="19"/>
    </row>
    <row r="28" spans="2:21" ht="14.4" customHeight="1" x14ac:dyDescent="0.25">
      <c r="B28" s="21" t="s">
        <v>37</v>
      </c>
      <c r="C28" s="19"/>
      <c r="D28" s="19"/>
      <c r="E28" s="19"/>
      <c r="F28" s="19"/>
      <c r="G28" s="19"/>
    </row>
    <row r="29" spans="2:21" ht="14.4" customHeight="1" x14ac:dyDescent="0.25">
      <c r="B29" s="42" t="s">
        <v>38</v>
      </c>
      <c r="C29" s="1"/>
      <c r="D29" s="1"/>
      <c r="E29" s="1"/>
      <c r="F29" s="1"/>
      <c r="G29" s="1"/>
    </row>
    <row r="30" spans="2:21" ht="18" customHeight="1" thickBot="1" x14ac:dyDescent="0.3">
      <c r="B30" s="20"/>
      <c r="C30" s="20"/>
      <c r="D30" s="20"/>
      <c r="E30" s="20"/>
      <c r="F30" s="20"/>
      <c r="G30" s="20"/>
    </row>
    <row r="31" spans="2:21" ht="21.6" customHeight="1" x14ac:dyDescent="0.25">
      <c r="B31" s="30" t="s">
        <v>29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2"/>
      <c r="M31" s="123"/>
    </row>
    <row r="32" spans="2:21" ht="10.199999999999999" customHeight="1" x14ac:dyDescent="0.25">
      <c r="B32" s="31"/>
      <c r="C32" s="38" t="s">
        <v>33</v>
      </c>
      <c r="D32" s="22"/>
      <c r="E32" s="22"/>
      <c r="F32" s="22"/>
      <c r="G32" s="22"/>
      <c r="H32" s="8"/>
      <c r="I32" s="8"/>
      <c r="J32" s="8"/>
      <c r="K32" s="8"/>
      <c r="L32" s="41"/>
      <c r="M32" s="32"/>
    </row>
    <row r="33" spans="2:13" ht="22.2" customHeight="1" x14ac:dyDescent="0.25">
      <c r="B33" s="33" t="s">
        <v>30</v>
      </c>
      <c r="C33" s="124"/>
      <c r="D33" s="29"/>
      <c r="E33" s="29"/>
      <c r="F33" s="29"/>
      <c r="G33" s="34" t="s">
        <v>31</v>
      </c>
      <c r="H33" s="120"/>
      <c r="I33" s="120"/>
      <c r="J33" s="120"/>
      <c r="K33" s="120"/>
      <c r="L33" s="120"/>
      <c r="M33" s="32"/>
    </row>
    <row r="34" spans="2:13" ht="3.6" customHeight="1" thickBot="1" x14ac:dyDescent="0.3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2:13" ht="43.8" customHeight="1" x14ac:dyDescent="0.25">
      <c r="B35" s="39" t="s">
        <v>11</v>
      </c>
    </row>
    <row r="36" spans="2:13" x14ac:dyDescent="0.25">
      <c r="B36" s="40" t="s">
        <v>32</v>
      </c>
    </row>
  </sheetData>
  <sheetProtection password="CA49" sheet="1" objects="1" scenarios="1" selectLockedCells="1"/>
  <mergeCells count="22">
    <mergeCell ref="J23:U23"/>
    <mergeCell ref="J18:U20"/>
    <mergeCell ref="C25:K25"/>
    <mergeCell ref="N25:R25"/>
    <mergeCell ref="F23:H23"/>
    <mergeCell ref="L6:M6"/>
    <mergeCell ref="R7:U7"/>
    <mergeCell ref="N8:Q8"/>
    <mergeCell ref="H8:L8"/>
    <mergeCell ref="C8:F8"/>
    <mergeCell ref="C7:F7"/>
    <mergeCell ref="C9:F9"/>
    <mergeCell ref="H9:T9"/>
    <mergeCell ref="K7:M7"/>
    <mergeCell ref="J22:U22"/>
    <mergeCell ref="F21:H21"/>
    <mergeCell ref="F22:H22"/>
    <mergeCell ref="K17:U17"/>
    <mergeCell ref="F18:H18"/>
    <mergeCell ref="F19:H19"/>
    <mergeCell ref="F20:H20"/>
    <mergeCell ref="J21:U21"/>
  </mergeCells>
  <conditionalFormatting sqref="F18:H23">
    <cfRule type="cellIs" dxfId="0" priority="1" operator="equal">
      <formula>0</formula>
    </cfRule>
  </conditionalFormatting>
  <pageMargins left="0.53" right="0.25" top="0.4" bottom="0.4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Page 1</vt:lpstr>
      <vt:lpstr>Page 2</vt:lpstr>
      <vt:lpstr>Page 3</vt:lpstr>
      <vt:lpstr>Request Form</vt:lpstr>
      <vt:lpstr>'Page 1'!Print_Area</vt:lpstr>
      <vt:lpstr>'Page 2'!Print_Area</vt:lpstr>
      <vt:lpstr>'Page 3'!Print_Area</vt:lpstr>
      <vt:lpstr>'Request Form'!Print_Area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sueschee</dc:creator>
  <cp:lastModifiedBy>sueschee</cp:lastModifiedBy>
  <cp:lastPrinted>2019-10-09T17:13:33Z</cp:lastPrinted>
  <dcterms:created xsi:type="dcterms:W3CDTF">2018-01-24T16:53:10Z</dcterms:created>
  <dcterms:modified xsi:type="dcterms:W3CDTF">2019-10-09T17:13:41Z</dcterms:modified>
</cp:coreProperties>
</file>